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!!!林道担当!!!\★★県営　関係\R2\09　梶山内田線内田工区\01　設計関係\00  入札情報閲覧ﾃﾞｰﾀ\01　閲覧ﾃﾞｰﾀ\"/>
    </mc:Choice>
  </mc:AlternateContent>
  <bookViews>
    <workbookView xWindow="0" yWindow="0" windowWidth="12912" windowHeight="10092"/>
  </bookViews>
  <sheets>
    <sheet name="工事費内訳書" sheetId="2" r:id="rId1"/>
  </sheets>
  <definedNames>
    <definedName name="_xlnm.Print_Area" localSheetId="0">工事費内訳書!$A$1:$G$261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工事費内訳書!$G$261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工事費内訳書!$I$261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6" i="2" l="1"/>
  <c r="G255" i="2" s="1"/>
  <c r="G254" i="2" s="1"/>
  <c r="G253" i="2" s="1"/>
  <c r="G249" i="2"/>
  <c r="G248" i="2" s="1"/>
  <c r="G233" i="2"/>
  <c r="G224" i="2"/>
  <c r="G198" i="2"/>
  <c r="G197" i="2" s="1"/>
  <c r="G188" i="2"/>
  <c r="G186" i="2"/>
  <c r="G185" i="2" s="1"/>
  <c r="G184" i="2" s="1"/>
  <c r="G182" i="2"/>
  <c r="G177" i="2"/>
  <c r="G176" i="2" s="1"/>
  <c r="G175" i="2" s="1"/>
  <c r="G159" i="2"/>
  <c r="G149" i="2"/>
  <c r="G131" i="2"/>
  <c r="G113" i="2" s="1"/>
  <c r="G112" i="2" s="1"/>
  <c r="G114" i="2"/>
  <c r="G107" i="2"/>
  <c r="G106" i="2" s="1"/>
  <c r="G99" i="2"/>
  <c r="G98" i="2"/>
  <c r="G93" i="2"/>
  <c r="G83" i="2" s="1"/>
  <c r="G84" i="2"/>
  <c r="G71" i="2"/>
  <c r="G70" i="2" s="1"/>
  <c r="G69" i="2" s="1"/>
  <c r="G64" i="2"/>
  <c r="G63" i="2"/>
  <c r="G62" i="2" s="1"/>
  <c r="G38" i="2"/>
  <c r="G36" i="2"/>
  <c r="G31" i="2"/>
  <c r="G14" i="2" s="1"/>
  <c r="G13" i="2" s="1"/>
  <c r="G26" i="2"/>
  <c r="G21" i="2"/>
  <c r="G15" i="2"/>
  <c r="G82" i="2" l="1"/>
  <c r="G12" i="2" s="1"/>
  <c r="G11" i="2" s="1"/>
  <c r="G10" i="2" s="1"/>
  <c r="G260" i="2" s="1"/>
  <c r="G261" i="2" s="1"/>
  <c r="G196" i="2"/>
  <c r="G195" i="2" s="1"/>
  <c r="G193" i="2" s="1"/>
  <c r="G192" i="2" s="1"/>
</calcChain>
</file>

<file path=xl/sharedStrings.xml><?xml version="1.0" encoding="utf-8"?>
<sst xmlns="http://schemas.openxmlformats.org/spreadsheetml/2006/main" count="517" uniqueCount="206">
  <si>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</si>
  <si>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</si>
  <si>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</si>
  <si>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</si>
  <si>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</si>
  <si>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</si>
  <si>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</si>
  <si>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</si>
  <si>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</si>
  <si>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</si>
  <si>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</si>
  <si>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</si>
  <si>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</si>
  <si>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Ｒ２馬林　林開梶山内田線内田工区　美馬市　開設工事</t>
  </si>
  <si>
    <t>工事原価
_x000D_</t>
  </si>
  <si>
    <t>式</t>
  </si>
  <si>
    <t>直接工事費
_x000D_</t>
  </si>
  <si>
    <t>直接工事費(諸経費対象)
_x000D_</t>
  </si>
  <si>
    <t>土工
_x000D_</t>
  </si>
  <si>
    <t>切土　礫質土
_x000D_</t>
  </si>
  <si>
    <t>m3</t>
  </si>
  <si>
    <t>㎡</t>
  </si>
  <si>
    <t>切土　軟岩( I )A
_x000D_</t>
  </si>
  <si>
    <t>切土　軟岩Ⅱ
_x000D_</t>
  </si>
  <si>
    <t>軟岩Ⅱ、掘削のみ
_x000D_大型ﾌﾞﾚｰｶ</t>
  </si>
  <si>
    <t>盛土
_x000D_</t>
  </si>
  <si>
    <t>土羽工
_x000D_</t>
  </si>
  <si>
    <t>捨土運搬
_x000D_</t>
  </si>
  <si>
    <t>かご枠工
_x000D_80cm,詰石,－</t>
  </si>
  <si>
    <t>ｍ</t>
  </si>
  <si>
    <t>礫暗渠
_x000D_φ200mm</t>
  </si>
  <si>
    <t>硬質ポリ塩化ビニル管
_x000D_薄肉管VU　径250　長4.0m</t>
  </si>
  <si>
    <t>本</t>
  </si>
  <si>
    <t>路面工
_x000D_</t>
  </si>
  <si>
    <t>コンクリート路面工
_x000D_No226～No235</t>
  </si>
  <si>
    <t>路面工（コンクリート補設）
_x000D_厚さ15cm</t>
  </si>
  <si>
    <t>溶接金網敷設工
_x000D_￠6.0×150×150</t>
  </si>
  <si>
    <t>舗装止め丸太工(2段)
_x000D_</t>
  </si>
  <si>
    <t>法面保護工
_x000D_</t>
  </si>
  <si>
    <t>植生マット工（腐食型）アンカー仕様 L=200mm
_x000D_亀甲金網ﾔｼ繊維植生ﾏｯﾄ(ｶﾝｶﾞﾙ-ﾏｯﾄ同等品以上)</t>
  </si>
  <si>
    <t>簡易法枠工
_x000D_フ－プスタンド工法 1500(同等品以上）</t>
  </si>
  <si>
    <t>かご枠工
_x000D_120cm,詰石,－</t>
  </si>
  <si>
    <t>吸出防止材
_x000D_合繊不織布　厚10mm　9.8KN/m</t>
  </si>
  <si>
    <t>養生工
_x000D_一般養生,小型構造物</t>
  </si>
  <si>
    <t>基礎栗石工
_x000D_20cm,敷均し</t>
  </si>
  <si>
    <t>擁壁工
_x000D_</t>
  </si>
  <si>
    <t>擁壁工
_x000D_コンクリ－ト５ｍ以上(N0,228～NO229.EC115)</t>
  </si>
  <si>
    <t>キャットウォーク
_x000D_</t>
  </si>
  <si>
    <t>硬質ポリ塩化ビニル管
_x000D_薄肉管VU　径65　 長4.0m</t>
  </si>
  <si>
    <t>水抜きフィルター
_x000D_φ65mm用</t>
  </si>
  <si>
    <t>個</t>
  </si>
  <si>
    <t>擁壁工
_x000D_コンクリ－ト５ｍ以下(N0,229EC115～NO230+6.6)</t>
  </si>
  <si>
    <t>養生工
_x000D_一般養生,無筋構造物</t>
  </si>
  <si>
    <t>擁壁工（補強土壁）
_x000D_No230+13.1～No233+15.2</t>
  </si>
  <si>
    <t>壁面強化材（トクシン）
_x000D_引張強度10kN/m以上</t>
  </si>
  <si>
    <t>盛土補強材敷設締固等工
_x000D_盛土補強ﾄｸｼﾝT30限界強度28KN/m以上</t>
  </si>
  <si>
    <t>盛土補強材敷設締固等工
_x000D_盛土補強ﾄｸｼﾝT35限界強度34KN/m以上</t>
  </si>
  <si>
    <t>ｼﾞｵﾃｷｽﾀｲﾙ工（壁面材組立、設置工）
_x000D_</t>
  </si>
  <si>
    <t>擁壁工
_x000D_コンクリ－ト５ｍ以下(N0,234BC～NO235MC118)</t>
  </si>
  <si>
    <t>排水施設工
_x000D_</t>
  </si>
  <si>
    <t>溝渠工(グレーチング)
_x000D_N0,227+3.0付近</t>
  </si>
  <si>
    <t>鋼製グレーチング(圧接型受枠付)
_x000D_横断Ｔ－25　995×400×55</t>
  </si>
  <si>
    <t>組</t>
  </si>
  <si>
    <t>H形鋼　100×100×6×8
_x000D_</t>
  </si>
  <si>
    <t>kg</t>
  </si>
  <si>
    <t>溝渠工(グレーチング)
_x000D_N0,229+1.0付近</t>
  </si>
  <si>
    <t>鋼製グレーチング(圧接型受枠付)
_x000D_横断Ｔ－25　995×700×90</t>
  </si>
  <si>
    <t>溝渠工(グレーチング)
_x000D_N0,229+16.8（BC116）付近</t>
  </si>
  <si>
    <t>溝渠工(グレーチング)
_x000D_N0,235</t>
  </si>
  <si>
    <t>道路付属施設工
_x000D_</t>
  </si>
  <si>
    <t>ガードレール設置工（本線）
_x000D_</t>
  </si>
  <si>
    <t>ton</t>
  </si>
  <si>
    <t>標識設置工
_x000D_</t>
  </si>
  <si>
    <t>カ－ブミラ－ (N0,229MC.115付近)
_x000D_￠800</t>
  </si>
  <si>
    <t>基</t>
  </si>
  <si>
    <t>仮設工
_x000D_</t>
  </si>
  <si>
    <t>落石防護柵工
_x000D_</t>
  </si>
  <si>
    <t>コンクリート路面工
_x000D_作業道</t>
  </si>
  <si>
    <t>間接工事費
_x000D_</t>
  </si>
  <si>
    <t>共通仮設費
_x000D_</t>
  </si>
  <si>
    <t>共通仮設費（率計上）
_x000D_</t>
  </si>
  <si>
    <t>準備費
_x000D_</t>
  </si>
  <si>
    <t>伐採費
_x000D_</t>
  </si>
  <si>
    <t>伐採費(スギ)　本線(N0,230～N0,236)
_x000D_</t>
  </si>
  <si>
    <t>スギ　伐採費
_x000D_胸高直径　17cm</t>
  </si>
  <si>
    <t>スギ　伐採費
_x000D_胸高直径　18cm</t>
  </si>
  <si>
    <t>スギ　伐採費
_x000D_胸高直径　19cm</t>
  </si>
  <si>
    <t>スギ　伐採費
_x000D_胸高直径　20cm</t>
  </si>
  <si>
    <t>スギ　伐採費
_x000D_胸高直径　21cm</t>
  </si>
  <si>
    <t>スギ　伐採費
_x000D_胸高直径　22cm</t>
  </si>
  <si>
    <t>スギ　伐採費
_x000D_胸高直径　23cm</t>
  </si>
  <si>
    <t>スギ　伐採費
_x000D_胸高直径　24cm</t>
  </si>
  <si>
    <t>スギ　伐採費
_x000D_胸高直径　25cm</t>
  </si>
  <si>
    <t>スギ　伐採費
_x000D_胸高直径　26cm</t>
  </si>
  <si>
    <t>スギ　伐採費
_x000D_胸高直径　27cm</t>
  </si>
  <si>
    <t>スギ　伐採費
_x000D_胸高直径　28cm</t>
  </si>
  <si>
    <t>スギ　伐採費
_x000D_胸高直径　29cm</t>
  </si>
  <si>
    <t>スギ　伐採費
_x000D_胸高直径　30cm</t>
  </si>
  <si>
    <t>スギ　伐採費
_x000D_胸高直径　31cm</t>
  </si>
  <si>
    <t>スギ　伐採費
_x000D_胸高直径　32cm</t>
  </si>
  <si>
    <t>スギ　伐採費
_x000D_胸高直径　33cm</t>
  </si>
  <si>
    <t>スギ　伐採費
_x000D_胸高直径　34cm</t>
  </si>
  <si>
    <t>スギ　伐採費
_x000D_胸高直径　35cm</t>
  </si>
  <si>
    <t>スギ　伐採費
_x000D_胸高直径　36cm</t>
  </si>
  <si>
    <t>スギ　伐採費
_x000D_胸高直径　37cm</t>
  </si>
  <si>
    <t>スギ　伐採費
_x000D_胸高直径　42cm</t>
  </si>
  <si>
    <t>スギ　伐採費
_x000D_胸高直径　44cm</t>
  </si>
  <si>
    <t>スギ　伐採費
_x000D_胸高直径　47cm</t>
  </si>
  <si>
    <t>スギ　伐採費
_x000D_胸高直径　51cm</t>
  </si>
  <si>
    <t>伐採費(ヒノキ)　本線(N0,230～N0,236)
_x000D_</t>
  </si>
  <si>
    <t>ヒノキ　伐採費
_x000D_胸高直径　17cm</t>
  </si>
  <si>
    <t>ヒノキ　伐採費
_x000D_胸高直径　19cm</t>
  </si>
  <si>
    <t>ヒノキ　伐採費
_x000D_胸高直径　23cm</t>
  </si>
  <si>
    <t>ヒノキ　伐採費
_x000D_胸高直径　25cm</t>
  </si>
  <si>
    <t>ヒノキ　伐採費
_x000D_胸高直径　26cm</t>
  </si>
  <si>
    <t>ヒノキ　伐採費
_x000D_胸高直径　29cm</t>
  </si>
  <si>
    <t>ヒノキ　伐採費
_x000D_胸高直径　32cm</t>
  </si>
  <si>
    <t>ヒノキ　伐採費
_x000D_胸高直径　33cm</t>
  </si>
  <si>
    <t>伐採費(天然用材)　本線(N0,229～N0,236)
_x000D_</t>
  </si>
  <si>
    <t>天然用材伐採費
_x000D_胸高直径　16cm</t>
  </si>
  <si>
    <t>天然用材伐採費
_x000D_胸高直径　18cm</t>
  </si>
  <si>
    <t>雑木　伐採費
_x000D_胸高直径　19cm</t>
  </si>
  <si>
    <t>天然用材伐採費
_x000D_胸高直径　20cm</t>
  </si>
  <si>
    <t>雑木　伐採費
_x000D_胸高直径　22cm</t>
  </si>
  <si>
    <t>雑木　伐採費
_x000D_胸高直径　23cm</t>
  </si>
  <si>
    <t>雑木　伐採費
_x000D_胸高直径　24cm</t>
  </si>
  <si>
    <t>雑木　伐採費
_x000D_胸高直径　25cm</t>
  </si>
  <si>
    <t>天然用材伐採費
_x000D_胸高直径　26cm</t>
  </si>
  <si>
    <t>雑木　伐採費
_x000D_胸高直径　27cm</t>
  </si>
  <si>
    <t>雑木　伐採費
_x000D_胸高直径　28cm</t>
  </si>
  <si>
    <t>雑木　伐採費
_x000D_胸高直径　29cm</t>
  </si>
  <si>
    <t>雑木　伐採費
_x000D_胸高直径　30cm</t>
  </si>
  <si>
    <t>31cm以上　伐採費
_x000D_</t>
  </si>
  <si>
    <t>根株処理
_x000D_</t>
  </si>
  <si>
    <t>ダンプトラック運搬（根株、チップ）
_x000D_</t>
  </si>
  <si>
    <t>建設廃材
_x000D_根株処理</t>
  </si>
  <si>
    <t>技術管理費
_x000D_</t>
  </si>
  <si>
    <t>土質試験
_x000D_</t>
  </si>
  <si>
    <t>三軸圧縮試験CD試験
_x000D_</t>
  </si>
  <si>
    <t>試料</t>
  </si>
  <si>
    <t>現場管理費
_x000D_</t>
  </si>
  <si>
    <t>一般管理費等
_x000D_</t>
  </si>
  <si>
    <t>工事価格
_x000D_</t>
  </si>
  <si>
    <t>地山掘削工（床堀）
_x000D_機械掘削</t>
    <rPh sb="11" eb="13">
      <t>キカイ</t>
    </rPh>
    <rPh sb="13" eb="15">
      <t>クッサク</t>
    </rPh>
    <phoneticPr fontId="2"/>
  </si>
  <si>
    <t>埋戻し</t>
    <phoneticPr fontId="2"/>
  </si>
  <si>
    <t>地山掘削工（切取）
_x000D_機械掘削</t>
    <rPh sb="11" eb="13">
      <t>キカイ</t>
    </rPh>
    <rPh sb="13" eb="15">
      <t>クッサク</t>
    </rPh>
    <phoneticPr fontId="2"/>
  </si>
  <si>
    <t>掘削土積込（礫質土）
_x000D_機械使用</t>
    <rPh sb="12" eb="14">
      <t>キカイ</t>
    </rPh>
    <rPh sb="14" eb="16">
      <t>シヨウ</t>
    </rPh>
    <phoneticPr fontId="2"/>
  </si>
  <si>
    <t>機械切土法面整形
_x000D_</t>
    <phoneticPr fontId="2"/>
  </si>
  <si>
    <t>地山掘削工（床堀）
機械掘削</t>
    <rPh sb="10" eb="12">
      <t>キカイ</t>
    </rPh>
    <rPh sb="12" eb="14">
      <t>クッサク</t>
    </rPh>
    <phoneticPr fontId="2"/>
  </si>
  <si>
    <t>地山掘削工（切取）軟岩( I )A
_x000D_機械掘削</t>
    <rPh sb="19" eb="21">
      <t>キカイ</t>
    </rPh>
    <rPh sb="21" eb="23">
      <t>クッサク</t>
    </rPh>
    <phoneticPr fontId="2"/>
  </si>
  <si>
    <t>掘削土積土（軟岩Ⅰ）
_x000D_機械使用</t>
    <rPh sb="12" eb="14">
      <t>キカイ</t>
    </rPh>
    <rPh sb="14" eb="16">
      <t>シヨウ</t>
    </rPh>
    <phoneticPr fontId="2"/>
  </si>
  <si>
    <t>機械切土法面整形
_x000D_</t>
    <phoneticPr fontId="2"/>
  </si>
  <si>
    <t>掘削土取り除き　軟岩(Ⅱ)
_x000D_機械使用</t>
    <rPh sb="15" eb="17">
      <t>キカイ</t>
    </rPh>
    <rPh sb="17" eb="19">
      <t>シヨウ</t>
    </rPh>
    <phoneticPr fontId="2"/>
  </si>
  <si>
    <t>掘削土積込工　軟岩Ⅱ
_x000D_機械使用</t>
    <rPh sb="12" eb="14">
      <t>キカイ</t>
    </rPh>
    <rPh sb="14" eb="16">
      <t>シヨウ</t>
    </rPh>
    <phoneticPr fontId="2"/>
  </si>
  <si>
    <t>機械盛土
_x000D_敷均し</t>
    <rPh sb="6" eb="8">
      <t>シキナラ</t>
    </rPh>
    <phoneticPr fontId="2"/>
  </si>
  <si>
    <t>機械運搬　礫質土
_x000D_</t>
    <rPh sb="0" eb="2">
      <t>キカイ</t>
    </rPh>
    <phoneticPr fontId="2"/>
  </si>
  <si>
    <t>機械運搬　軟岩Ⅰ
_x000D_</t>
    <rPh sb="0" eb="2">
      <t>キカイ</t>
    </rPh>
    <phoneticPr fontId="2"/>
  </si>
  <si>
    <t>機械運搬　軟岩Ⅱ
_x000D_</t>
    <rPh sb="0" eb="2">
      <t>キカイ</t>
    </rPh>
    <phoneticPr fontId="2"/>
  </si>
  <si>
    <t>盛土法面整形（削取り整形）
_x000D_礫質土</t>
    <phoneticPr fontId="2"/>
  </si>
  <si>
    <t>敷均し
_x000D_</t>
    <phoneticPr fontId="2"/>
  </si>
  <si>
    <t>吸出し防止材(全面)設置 _x000D_</t>
    <phoneticPr fontId="2"/>
  </si>
  <si>
    <t>基面整正
_x000D_</t>
    <phoneticPr fontId="2"/>
  </si>
  <si>
    <t>コンクリート
_x000D_小型構造物18-8-40(高炉)</t>
    <phoneticPr fontId="2"/>
  </si>
  <si>
    <t>養生
_x000D_一般養生,小型構造物</t>
    <phoneticPr fontId="2"/>
  </si>
  <si>
    <t>型枠
_x000D_小型構造物</t>
    <phoneticPr fontId="2"/>
  </si>
  <si>
    <t>基礎栗石
_x000D_17.5cm以下,割栗石( 5～15cm),敷並べ,あり,ｸﾗｯｼｬﾗﾝ C-40 40～0mm(JIS規格品)</t>
    <phoneticPr fontId="2"/>
  </si>
  <si>
    <t>床掘り
_x000D_</t>
    <phoneticPr fontId="2"/>
  </si>
  <si>
    <t>基面整正
_x000D_</t>
    <phoneticPr fontId="2"/>
  </si>
  <si>
    <t>布団篭工詰石15～20cm
_x000D_50×120cm網目13cm　4mm　階段式　機械使用</t>
    <rPh sb="38" eb="40">
      <t>キカイ</t>
    </rPh>
    <rPh sb="40" eb="42">
      <t>シヨウ</t>
    </rPh>
    <phoneticPr fontId="2"/>
  </si>
  <si>
    <t>目地板 
_x000D_瀝青繊維質目地板 t=10mm</t>
    <phoneticPr fontId="2"/>
  </si>
  <si>
    <t>法面工（ﾓﾙﾀﾙ吹付工）
_x000D_ﾓﾙﾀﾙ吹付工,厚7㎝</t>
    <phoneticPr fontId="2"/>
  </si>
  <si>
    <t>コンクリート 
_x000D_小型構造物,人力打設,18-8-40(高炉)</t>
    <phoneticPr fontId="2"/>
  </si>
  <si>
    <t>型枠
_x000D_一般型枠,均しコンクリート</t>
    <phoneticPr fontId="2"/>
  </si>
  <si>
    <t>基面整正 _x000D_</t>
    <phoneticPr fontId="2"/>
  </si>
  <si>
    <t>コンクリート(場所打擁壁) 
_x000D_一般養生含む,18-8-40(高炉)</t>
    <rPh sb="20" eb="21">
      <t>フク</t>
    </rPh>
    <phoneticPr fontId="2"/>
  </si>
  <si>
    <t>型枠
_x000D_一般型枠,無筋構造物</t>
    <phoneticPr fontId="2"/>
  </si>
  <si>
    <t>型枠 
_x000D_一般型枠,小型構造物</t>
    <phoneticPr fontId="2"/>
  </si>
  <si>
    <t>目地板
_x000D_瀝青繊維質目地板 t=10mm</t>
    <phoneticPr fontId="2"/>
  </si>
  <si>
    <t>基面整正 
_x000D_</t>
    <phoneticPr fontId="2"/>
  </si>
  <si>
    <t>重力式擁壁 
_x000D_2.0m以上5.0m以下,18-8-40(高炉)</t>
    <phoneticPr fontId="2"/>
  </si>
  <si>
    <t>基面整正 
_x000D_</t>
    <phoneticPr fontId="2"/>
  </si>
  <si>
    <t>まき出し・敷均し，締固め(ｼﾞｵﾃｷｽﾀｲﾙ工)
_x000D_</t>
    <phoneticPr fontId="2"/>
  </si>
  <si>
    <t>コンクリート 
_x000D_小型構造物,人力打設,18-8-40(高炉),</t>
    <phoneticPr fontId="2"/>
  </si>
  <si>
    <t>型枠
_x000D_一般型枠,小型構造物</t>
    <phoneticPr fontId="2"/>
  </si>
  <si>
    <t>ふとんかご 
_x000D_設置,階段式,高さ50cm×幅120cm</t>
    <phoneticPr fontId="2"/>
  </si>
  <si>
    <t>地山掘削工（床堀）
_x000D_機械掘削　軟岩( I )A　</t>
    <rPh sb="11" eb="13">
      <t>キカイ</t>
    </rPh>
    <rPh sb="13" eb="15">
      <t>クッサク</t>
    </rPh>
    <phoneticPr fontId="2"/>
  </si>
  <si>
    <t>型枠
_x000D_一般型枠,小型構造物</t>
    <phoneticPr fontId="2"/>
  </si>
  <si>
    <t>地山掘削工（床堀）
_x000D_機械掘削　礫質土</t>
    <rPh sb="11" eb="13">
      <t>キカイ</t>
    </rPh>
    <rPh sb="13" eb="15">
      <t>クッサク</t>
    </rPh>
    <phoneticPr fontId="2"/>
  </si>
  <si>
    <t>ふとんかご 
_x000D_設置,階段式,高さ50cm×幅120cm</t>
    <phoneticPr fontId="2"/>
  </si>
  <si>
    <t>コンクリート 
_x000D_小型構造物,人力打設,18-8-40(高炉),</t>
    <phoneticPr fontId="2"/>
  </si>
  <si>
    <t>型枠
_x000D_一般型枠,小型構造物</t>
    <phoneticPr fontId="2"/>
  </si>
  <si>
    <t>コンクリート 
_x000D_小型構造物,人力打設,18-8-40(高炉),</t>
    <phoneticPr fontId="2"/>
  </si>
  <si>
    <t>地山掘削工（床堀）
_x000D_機械掘削　軟岩( I )A</t>
    <rPh sb="11" eb="13">
      <t>キカイ</t>
    </rPh>
    <rPh sb="13" eb="15">
      <t>クッサク</t>
    </rPh>
    <phoneticPr fontId="2"/>
  </si>
  <si>
    <t>コンクリート _x000D_小型構造物,人力打設,18-8-40(高炉),</t>
    <phoneticPr fontId="2"/>
  </si>
  <si>
    <t>ふとんかご 
_x000D_設置,階段式,高さ50cm×幅120cm</t>
    <phoneticPr fontId="2"/>
  </si>
  <si>
    <t>基面整正 _x000D_</t>
    <phoneticPr fontId="2"/>
  </si>
  <si>
    <t>ガードレール設置3+35m
_x000D_ｺﾝｸﾘｰﾄ建込,塗装品C-2B直線部,直支柱</t>
    <phoneticPr fontId="2"/>
  </si>
  <si>
    <t>ガ－ドレ－ル設置
_x000D_ｺﾝｸﾘｰﾄ建込,塗装品C-2B,曲線部</t>
    <phoneticPr fontId="2"/>
  </si>
  <si>
    <t>ガ－ドレ－ル設置
_x000D_土中建込,塗装品C-4E,直線部,</t>
    <phoneticPr fontId="2"/>
  </si>
  <si>
    <t>型枠
_x000D_一般型枠,</t>
    <phoneticPr fontId="2"/>
  </si>
  <si>
    <t>枝条片付
_x000D_</t>
    <phoneticPr fontId="2"/>
  </si>
  <si>
    <t>室内土質試験　三軸圧縮試験　ＣＤ試験
_x000D_</t>
    <phoneticPr fontId="2"/>
  </si>
  <si>
    <t>鉄筋加工　
_x000D_13mm以下
8.95+74.55=83.5kg</t>
    <rPh sb="0" eb="4">
      <t>テッキンカコウ</t>
    </rPh>
    <phoneticPr fontId="2"/>
  </si>
  <si>
    <t>掘削土積込（礫質土）　
_x000D_</t>
    <phoneticPr fontId="2"/>
  </si>
  <si>
    <t>掘削土積込軟岩(Ⅰ)A　</t>
    <phoneticPr fontId="2"/>
  </si>
  <si>
    <t>掘削土積込　軟岩(Ⅱ)　
_x000D_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</si>
</sst>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8" xfId="0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3"/>
  <sheetViews>
    <sheetView showGridLines="0" tabSelected="1" topLeftCell="A39" zoomScaleNormal="100" zoomScaleSheetLayoutView="100" workbookViewId="0">
      <selection activeCell="G46" sqref="G46"/>
    </sheetView>
  </sheetViews>
  <sheetFormatPr defaultColWidth="9" defaultRowHeight="13.2"/>
  <cols>
    <col min="1" max="1" width="8.44140625" style="1" customWidth="1"/>
    <col min="2" max="3" width="6.77734375" style="1" customWidth="1"/>
    <col min="4" max="4" width="26" style="1" customWidth="1"/>
    <col min="5" max="5" width="12" style="1" customWidth="1"/>
    <col min="6" max="6" width="12.88671875" style="1" customWidth="1"/>
    <col min="7" max="7" width="19.88671875" style="1" customWidth="1"/>
    <col min="8" max="8" width="8.4414062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29"/>
      <c r="G3" s="29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29"/>
      <c r="G4" s="29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29"/>
      <c r="G5" s="29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0" t="s">
        <v>3</v>
      </c>
      <c r="B7" s="30"/>
      <c r="C7" s="30"/>
      <c r="D7" s="30"/>
      <c r="E7" s="30"/>
      <c r="F7" s="30"/>
      <c r="G7" s="30"/>
      <c r="H7" s="2"/>
      <c r="I7" s="2"/>
      <c r="J7" s="2"/>
    </row>
    <row r="8" spans="1:10" ht="11.25" customHeight="1">
      <c r="A8" s="4" t="s">
        <v>4</v>
      </c>
      <c r="B8" s="31" t="s">
        <v>13</v>
      </c>
      <c r="C8" s="31"/>
      <c r="D8" s="31"/>
      <c r="E8" s="31"/>
      <c r="F8" s="31"/>
      <c r="G8" s="31"/>
      <c r="H8" s="2"/>
      <c r="I8" s="2"/>
      <c r="J8" s="2"/>
    </row>
    <row r="9" spans="1:10" ht="11.25" customHeight="1">
      <c r="A9" s="26" t="s">
        <v>5</v>
      </c>
      <c r="B9" s="27"/>
      <c r="C9" s="27"/>
      <c r="D9" s="2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7" t="s">
        <v>14</v>
      </c>
      <c r="B10" s="38"/>
      <c r="C10" s="38"/>
      <c r="D10" s="33"/>
      <c r="E10" s="12" t="s">
        <v>15</v>
      </c>
      <c r="F10" s="13">
        <v>1</v>
      </c>
      <c r="G10" s="14">
        <f>+G11+G192</f>
        <v>0</v>
      </c>
      <c r="H10" s="2"/>
      <c r="I10" s="15">
        <v>1</v>
      </c>
      <c r="J10" s="15"/>
    </row>
    <row r="11" spans="1:10" ht="42" customHeight="1">
      <c r="A11" s="37" t="s">
        <v>16</v>
      </c>
      <c r="B11" s="38"/>
      <c r="C11" s="38"/>
      <c r="D11" s="33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7" t="s">
        <v>17</v>
      </c>
      <c r="B12" s="38"/>
      <c r="C12" s="38"/>
      <c r="D12" s="33"/>
      <c r="E12" s="12" t="s">
        <v>15</v>
      </c>
      <c r="F12" s="13">
        <v>1</v>
      </c>
      <c r="G12" s="14">
        <f>+G13+G62+G69+G82+G112+G175+G184</f>
        <v>0</v>
      </c>
      <c r="H12" s="2"/>
      <c r="I12" s="15">
        <v>3</v>
      </c>
      <c r="J12" s="15">
        <v>1</v>
      </c>
    </row>
    <row r="13" spans="1:10" ht="42" customHeight="1">
      <c r="A13" s="10"/>
      <c r="B13" s="32" t="s">
        <v>18</v>
      </c>
      <c r="C13" s="38"/>
      <c r="D13" s="33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2" t="s">
        <v>18</v>
      </c>
      <c r="D14" s="33"/>
      <c r="E14" s="12" t="s">
        <v>15</v>
      </c>
      <c r="F14" s="13">
        <v>1</v>
      </c>
      <c r="G14" s="14">
        <f>+G15+G21+G26+G31+G36+G38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143</v>
      </c>
      <c r="E16" s="12" t="s">
        <v>20</v>
      </c>
      <c r="F16" s="13">
        <v>179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144</v>
      </c>
      <c r="E17" s="12" t="s">
        <v>20</v>
      </c>
      <c r="F17" s="13">
        <v>316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145</v>
      </c>
      <c r="E18" s="12" t="s">
        <v>20</v>
      </c>
      <c r="F18" s="13">
        <v>166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146</v>
      </c>
      <c r="E19" s="12" t="s">
        <v>20</v>
      </c>
      <c r="F19" s="13">
        <v>160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147</v>
      </c>
      <c r="E20" s="12" t="s">
        <v>21</v>
      </c>
      <c r="F20" s="13">
        <v>149.5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22</v>
      </c>
      <c r="E21" s="12" t="s">
        <v>15</v>
      </c>
      <c r="F21" s="13">
        <v>1</v>
      </c>
      <c r="G21" s="14">
        <f>+G22+G23+G24+G25</f>
        <v>0</v>
      </c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148</v>
      </c>
      <c r="E22" s="12" t="s">
        <v>20</v>
      </c>
      <c r="F22" s="13">
        <v>315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149</v>
      </c>
      <c r="E23" s="12" t="s">
        <v>20</v>
      </c>
      <c r="F23" s="13">
        <v>647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150</v>
      </c>
      <c r="E24" s="12" t="s">
        <v>20</v>
      </c>
      <c r="F24" s="13">
        <v>446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151</v>
      </c>
      <c r="E25" s="12" t="s">
        <v>21</v>
      </c>
      <c r="F25" s="13">
        <v>822.3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23</v>
      </c>
      <c r="E26" s="12" t="s">
        <v>15</v>
      </c>
      <c r="F26" s="13">
        <v>1</v>
      </c>
      <c r="G26" s="14">
        <f>+G27+G28+G29+G30</f>
        <v>0</v>
      </c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148</v>
      </c>
      <c r="E27" s="12" t="s">
        <v>20</v>
      </c>
      <c r="F27" s="13">
        <v>795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24</v>
      </c>
      <c r="E28" s="12" t="s">
        <v>20</v>
      </c>
      <c r="F28" s="13">
        <v>1174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152</v>
      </c>
      <c r="E29" s="12" t="s">
        <v>20</v>
      </c>
      <c r="F29" s="13">
        <v>825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153</v>
      </c>
      <c r="E30" s="12" t="s">
        <v>20</v>
      </c>
      <c r="F30" s="13">
        <v>913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25</v>
      </c>
      <c r="E31" s="12" t="s">
        <v>15</v>
      </c>
      <c r="F31" s="13">
        <v>1</v>
      </c>
      <c r="G31" s="14">
        <f>+G32+G33+G34+G35</f>
        <v>0</v>
      </c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154</v>
      </c>
      <c r="E32" s="12" t="s">
        <v>20</v>
      </c>
      <c r="F32" s="13">
        <v>267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155</v>
      </c>
      <c r="E33" s="12" t="s">
        <v>20</v>
      </c>
      <c r="F33" s="13">
        <v>13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156</v>
      </c>
      <c r="E34" s="12" t="s">
        <v>20</v>
      </c>
      <c r="F34" s="13">
        <v>38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157</v>
      </c>
      <c r="E35" s="12" t="s">
        <v>20</v>
      </c>
      <c r="F35" s="13">
        <v>77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26</v>
      </c>
      <c r="E36" s="12" t="s">
        <v>15</v>
      </c>
      <c r="F36" s="13">
        <v>1</v>
      </c>
      <c r="G36" s="14">
        <f>+G37</f>
        <v>0</v>
      </c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158</v>
      </c>
      <c r="E37" s="12" t="s">
        <v>21</v>
      </c>
      <c r="F37" s="13">
        <v>98.5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27</v>
      </c>
      <c r="E38" s="12" t="s">
        <v>15</v>
      </c>
      <c r="F38" s="13">
        <v>1</v>
      </c>
      <c r="G38" s="14">
        <f>+G39+G40+G41+G42+G43+G44+G45+G46+G47+G48+G49+G50+G51+G52+G53+G54+G55+G56+G57+G58+G59+G60+G61</f>
        <v>0</v>
      </c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155</v>
      </c>
      <c r="E39" s="12" t="s">
        <v>20</v>
      </c>
      <c r="F39" s="13">
        <v>146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156</v>
      </c>
      <c r="E40" s="12" t="s">
        <v>20</v>
      </c>
      <c r="F40" s="13">
        <v>408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157</v>
      </c>
      <c r="E41" s="12" t="s">
        <v>20</v>
      </c>
      <c r="F41" s="13">
        <v>836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203</v>
      </c>
      <c r="E42" s="12" t="s">
        <v>20</v>
      </c>
      <c r="F42" s="13">
        <v>199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204</v>
      </c>
      <c r="E43" s="12" t="s">
        <v>20</v>
      </c>
      <c r="F43" s="13">
        <v>472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205</v>
      </c>
      <c r="E44" s="12" t="s">
        <v>20</v>
      </c>
      <c r="F44" s="13">
        <v>841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155</v>
      </c>
      <c r="E45" s="12" t="s">
        <v>20</v>
      </c>
      <c r="F45" s="13">
        <v>199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156</v>
      </c>
      <c r="E46" s="12" t="s">
        <v>20</v>
      </c>
      <c r="F46" s="13">
        <v>472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157</v>
      </c>
      <c r="E47" s="12" t="s">
        <v>20</v>
      </c>
      <c r="F47" s="13">
        <v>841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159</v>
      </c>
      <c r="E48" s="12" t="s">
        <v>20</v>
      </c>
      <c r="F48" s="13">
        <v>1512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28</v>
      </c>
      <c r="E49" s="12" t="s">
        <v>29</v>
      </c>
      <c r="F49" s="13">
        <v>154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160</v>
      </c>
      <c r="E50" s="12" t="s">
        <v>21</v>
      </c>
      <c r="F50" s="13">
        <v>111.5</v>
      </c>
      <c r="G50" s="20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143</v>
      </c>
      <c r="E51" s="12" t="s">
        <v>20</v>
      </c>
      <c r="F51" s="13">
        <v>59</v>
      </c>
      <c r="G51" s="20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19" t="s">
        <v>161</v>
      </c>
      <c r="E52" s="12" t="s">
        <v>21</v>
      </c>
      <c r="F52" s="13">
        <v>34.4</v>
      </c>
      <c r="G52" s="20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30</v>
      </c>
      <c r="E53" s="12" t="s">
        <v>29</v>
      </c>
      <c r="F53" s="13">
        <v>110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162</v>
      </c>
      <c r="E54" s="12" t="s">
        <v>20</v>
      </c>
      <c r="F54" s="13">
        <v>1.7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163</v>
      </c>
      <c r="E55" s="12" t="s">
        <v>20</v>
      </c>
      <c r="F55" s="13">
        <v>1.7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164</v>
      </c>
      <c r="E56" s="12" t="s">
        <v>21</v>
      </c>
      <c r="F56" s="13">
        <v>16.600000000000001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165</v>
      </c>
      <c r="E57" s="12" t="s">
        <v>21</v>
      </c>
      <c r="F57" s="13">
        <v>3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31</v>
      </c>
      <c r="E58" s="12" t="s">
        <v>32</v>
      </c>
      <c r="F58" s="13">
        <v>0.05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166</v>
      </c>
      <c r="E59" s="12" t="s">
        <v>20</v>
      </c>
      <c r="F59" s="13">
        <v>7</v>
      </c>
      <c r="G59" s="20"/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167</v>
      </c>
      <c r="E60" s="12" t="s">
        <v>21</v>
      </c>
      <c r="F60" s="13">
        <v>3</v>
      </c>
      <c r="G60" s="20"/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19" t="s">
        <v>168</v>
      </c>
      <c r="E61" s="12" t="s">
        <v>29</v>
      </c>
      <c r="F61" s="13">
        <v>2</v>
      </c>
      <c r="G61" s="20"/>
      <c r="H61" s="2"/>
      <c r="I61" s="15">
        <v>52</v>
      </c>
      <c r="J61" s="15">
        <v>4</v>
      </c>
    </row>
    <row r="62" spans="1:10" ht="42" customHeight="1">
      <c r="A62" s="10"/>
      <c r="B62" s="32" t="s">
        <v>33</v>
      </c>
      <c r="C62" s="38"/>
      <c r="D62" s="33"/>
      <c r="E62" s="12" t="s">
        <v>15</v>
      </c>
      <c r="F62" s="13">
        <v>1</v>
      </c>
      <c r="G62" s="14">
        <f>+G63</f>
        <v>0</v>
      </c>
      <c r="H62" s="2"/>
      <c r="I62" s="15">
        <v>53</v>
      </c>
      <c r="J62" s="15">
        <v>2</v>
      </c>
    </row>
    <row r="63" spans="1:10" ht="42" customHeight="1">
      <c r="A63" s="10"/>
      <c r="B63" s="11"/>
      <c r="C63" s="32" t="s">
        <v>33</v>
      </c>
      <c r="D63" s="33"/>
      <c r="E63" s="12" t="s">
        <v>15</v>
      </c>
      <c r="F63" s="13">
        <v>1</v>
      </c>
      <c r="G63" s="14">
        <f>+G64</f>
        <v>0</v>
      </c>
      <c r="H63" s="2"/>
      <c r="I63" s="15">
        <v>54</v>
      </c>
      <c r="J63" s="15">
        <v>3</v>
      </c>
    </row>
    <row r="64" spans="1:10" ht="42" customHeight="1">
      <c r="A64" s="10"/>
      <c r="B64" s="11"/>
      <c r="C64" s="11"/>
      <c r="D64" s="19" t="s">
        <v>34</v>
      </c>
      <c r="E64" s="12" t="s">
        <v>15</v>
      </c>
      <c r="F64" s="13">
        <v>1</v>
      </c>
      <c r="G64" s="14">
        <f>+G65+G66+G67+G68</f>
        <v>0</v>
      </c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19" t="s">
        <v>35</v>
      </c>
      <c r="E65" s="12" t="s">
        <v>21</v>
      </c>
      <c r="F65" s="13">
        <v>760.8</v>
      </c>
      <c r="G65" s="20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36</v>
      </c>
      <c r="E66" s="12" t="s">
        <v>21</v>
      </c>
      <c r="F66" s="13">
        <v>684.7</v>
      </c>
      <c r="G66" s="20"/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19" t="s">
        <v>37</v>
      </c>
      <c r="E67" s="12" t="s">
        <v>29</v>
      </c>
      <c r="F67" s="13">
        <v>82.8</v>
      </c>
      <c r="G67" s="20"/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19" t="s">
        <v>169</v>
      </c>
      <c r="E68" s="12" t="s">
        <v>21</v>
      </c>
      <c r="F68" s="13">
        <v>3.6</v>
      </c>
      <c r="G68" s="20"/>
      <c r="H68" s="2"/>
      <c r="I68" s="15">
        <v>59</v>
      </c>
      <c r="J68" s="15">
        <v>4</v>
      </c>
    </row>
    <row r="69" spans="1:10" ht="42" customHeight="1">
      <c r="A69" s="10"/>
      <c r="B69" s="32" t="s">
        <v>38</v>
      </c>
      <c r="C69" s="38"/>
      <c r="D69" s="33"/>
      <c r="E69" s="12" t="s">
        <v>15</v>
      </c>
      <c r="F69" s="13">
        <v>1</v>
      </c>
      <c r="G69" s="14">
        <f>+G70</f>
        <v>0</v>
      </c>
      <c r="H69" s="2"/>
      <c r="I69" s="15">
        <v>60</v>
      </c>
      <c r="J69" s="15">
        <v>2</v>
      </c>
    </row>
    <row r="70" spans="1:10" ht="42" customHeight="1">
      <c r="A70" s="10"/>
      <c r="B70" s="11"/>
      <c r="C70" s="32" t="s">
        <v>38</v>
      </c>
      <c r="D70" s="33"/>
      <c r="E70" s="12" t="s">
        <v>15</v>
      </c>
      <c r="F70" s="13">
        <v>1</v>
      </c>
      <c r="G70" s="14">
        <f>+G71</f>
        <v>0</v>
      </c>
      <c r="H70" s="2"/>
      <c r="I70" s="15">
        <v>61</v>
      </c>
      <c r="J70" s="15">
        <v>3</v>
      </c>
    </row>
    <row r="71" spans="1:10" ht="42" customHeight="1">
      <c r="A71" s="10"/>
      <c r="B71" s="11"/>
      <c r="C71" s="11"/>
      <c r="D71" s="19" t="s">
        <v>38</v>
      </c>
      <c r="E71" s="12" t="s">
        <v>15</v>
      </c>
      <c r="F71" s="13">
        <v>1</v>
      </c>
      <c r="G71" s="14">
        <f>+G72+G73+G74+G75+G76+G77+G78+G79+G80+G81</f>
        <v>0</v>
      </c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19" t="s">
        <v>39</v>
      </c>
      <c r="E72" s="12" t="s">
        <v>21</v>
      </c>
      <c r="F72" s="13">
        <v>149.5</v>
      </c>
      <c r="G72" s="20"/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19" t="s">
        <v>40</v>
      </c>
      <c r="E73" s="12" t="s">
        <v>21</v>
      </c>
      <c r="F73" s="13">
        <v>509</v>
      </c>
      <c r="G73" s="20"/>
      <c r="H73" s="2"/>
      <c r="I73" s="15">
        <v>64</v>
      </c>
      <c r="J73" s="15">
        <v>4</v>
      </c>
    </row>
    <row r="74" spans="1:10" ht="42" customHeight="1">
      <c r="A74" s="10"/>
      <c r="B74" s="11"/>
      <c r="C74" s="11"/>
      <c r="D74" s="19" t="s">
        <v>170</v>
      </c>
      <c r="E74" s="12" t="s">
        <v>21</v>
      </c>
      <c r="F74" s="13">
        <v>200</v>
      </c>
      <c r="G74" s="20"/>
      <c r="H74" s="2"/>
      <c r="I74" s="15">
        <v>65</v>
      </c>
      <c r="J74" s="15">
        <v>4</v>
      </c>
    </row>
    <row r="75" spans="1:10" ht="42" customHeight="1">
      <c r="A75" s="10"/>
      <c r="B75" s="11"/>
      <c r="C75" s="11"/>
      <c r="D75" s="19" t="s">
        <v>41</v>
      </c>
      <c r="E75" s="12" t="s">
        <v>29</v>
      </c>
      <c r="F75" s="13">
        <v>44</v>
      </c>
      <c r="G75" s="20"/>
      <c r="H75" s="2"/>
      <c r="I75" s="15">
        <v>66</v>
      </c>
      <c r="J75" s="15">
        <v>4</v>
      </c>
    </row>
    <row r="76" spans="1:10" ht="42" customHeight="1">
      <c r="A76" s="10"/>
      <c r="B76" s="11"/>
      <c r="C76" s="11"/>
      <c r="D76" s="19" t="s">
        <v>42</v>
      </c>
      <c r="E76" s="12" t="s">
        <v>21</v>
      </c>
      <c r="F76" s="13">
        <v>31.5</v>
      </c>
      <c r="G76" s="20"/>
      <c r="H76" s="2"/>
      <c r="I76" s="15">
        <v>67</v>
      </c>
      <c r="J76" s="15">
        <v>4</v>
      </c>
    </row>
    <row r="77" spans="1:10" ht="42" customHeight="1">
      <c r="A77" s="10"/>
      <c r="B77" s="11"/>
      <c r="C77" s="11"/>
      <c r="D77" s="19" t="s">
        <v>171</v>
      </c>
      <c r="E77" s="12" t="s">
        <v>20</v>
      </c>
      <c r="F77" s="13">
        <v>1.7</v>
      </c>
      <c r="G77" s="20"/>
      <c r="H77" s="2"/>
      <c r="I77" s="15">
        <v>68</v>
      </c>
      <c r="J77" s="15">
        <v>4</v>
      </c>
    </row>
    <row r="78" spans="1:10" ht="42" customHeight="1">
      <c r="A78" s="10"/>
      <c r="B78" s="11"/>
      <c r="C78" s="11"/>
      <c r="D78" s="19" t="s">
        <v>43</v>
      </c>
      <c r="E78" s="12" t="s">
        <v>20</v>
      </c>
      <c r="F78" s="13">
        <v>1.7</v>
      </c>
      <c r="G78" s="20"/>
      <c r="H78" s="2"/>
      <c r="I78" s="15">
        <v>69</v>
      </c>
      <c r="J78" s="15">
        <v>4</v>
      </c>
    </row>
    <row r="79" spans="1:10" ht="42" customHeight="1">
      <c r="A79" s="10"/>
      <c r="B79" s="11"/>
      <c r="C79" s="11"/>
      <c r="D79" s="19" t="s">
        <v>172</v>
      </c>
      <c r="E79" s="12" t="s">
        <v>21</v>
      </c>
      <c r="F79" s="13">
        <v>1.6</v>
      </c>
      <c r="G79" s="20"/>
      <c r="H79" s="2"/>
      <c r="I79" s="15">
        <v>70</v>
      </c>
      <c r="J79" s="15">
        <v>4</v>
      </c>
    </row>
    <row r="80" spans="1:10" ht="42" customHeight="1">
      <c r="A80" s="10"/>
      <c r="B80" s="11"/>
      <c r="C80" s="11"/>
      <c r="D80" s="19" t="s">
        <v>44</v>
      </c>
      <c r="E80" s="12" t="s">
        <v>21</v>
      </c>
      <c r="F80" s="13">
        <v>16.8</v>
      </c>
      <c r="G80" s="20"/>
      <c r="H80" s="2"/>
      <c r="I80" s="15">
        <v>71</v>
      </c>
      <c r="J80" s="15">
        <v>4</v>
      </c>
    </row>
    <row r="81" spans="1:10" ht="42" customHeight="1">
      <c r="A81" s="10"/>
      <c r="B81" s="11"/>
      <c r="C81" s="11"/>
      <c r="D81" s="19" t="s">
        <v>173</v>
      </c>
      <c r="E81" s="12" t="s">
        <v>21</v>
      </c>
      <c r="F81" s="13">
        <v>16.8</v>
      </c>
      <c r="G81" s="20"/>
      <c r="H81" s="2"/>
      <c r="I81" s="15">
        <v>72</v>
      </c>
      <c r="J81" s="15">
        <v>4</v>
      </c>
    </row>
    <row r="82" spans="1:10" ht="42" customHeight="1">
      <c r="A82" s="10"/>
      <c r="B82" s="32" t="s">
        <v>45</v>
      </c>
      <c r="C82" s="38"/>
      <c r="D82" s="33"/>
      <c r="E82" s="12" t="s">
        <v>15</v>
      </c>
      <c r="F82" s="13">
        <v>1</v>
      </c>
      <c r="G82" s="14">
        <f>+G83+G98+G106</f>
        <v>0</v>
      </c>
      <c r="H82" s="2"/>
      <c r="I82" s="15">
        <v>73</v>
      </c>
      <c r="J82" s="15">
        <v>2</v>
      </c>
    </row>
    <row r="83" spans="1:10" ht="42" customHeight="1">
      <c r="A83" s="10"/>
      <c r="B83" s="11"/>
      <c r="C83" s="32" t="s">
        <v>45</v>
      </c>
      <c r="D83" s="33"/>
      <c r="E83" s="12" t="s">
        <v>15</v>
      </c>
      <c r="F83" s="13">
        <v>1</v>
      </c>
      <c r="G83" s="14">
        <f>+G84+G93</f>
        <v>0</v>
      </c>
      <c r="H83" s="2"/>
      <c r="I83" s="15">
        <v>74</v>
      </c>
      <c r="J83" s="15">
        <v>3</v>
      </c>
    </row>
    <row r="84" spans="1:10" ht="42" customHeight="1">
      <c r="A84" s="10"/>
      <c r="B84" s="11"/>
      <c r="C84" s="11"/>
      <c r="D84" s="19" t="s">
        <v>46</v>
      </c>
      <c r="E84" s="12" t="s">
        <v>15</v>
      </c>
      <c r="F84" s="13">
        <v>1</v>
      </c>
      <c r="G84" s="14">
        <f>+G85+G86+G87+G88+G89+G90+G91+G92</f>
        <v>0</v>
      </c>
      <c r="H84" s="2"/>
      <c r="I84" s="15">
        <v>75</v>
      </c>
      <c r="J84" s="15">
        <v>4</v>
      </c>
    </row>
    <row r="85" spans="1:10" ht="42" customHeight="1">
      <c r="A85" s="10"/>
      <c r="B85" s="11"/>
      <c r="C85" s="11"/>
      <c r="D85" s="19" t="s">
        <v>174</v>
      </c>
      <c r="E85" s="12" t="s">
        <v>20</v>
      </c>
      <c r="F85" s="13">
        <v>204.7</v>
      </c>
      <c r="G85" s="20"/>
      <c r="H85" s="2"/>
      <c r="I85" s="15">
        <v>76</v>
      </c>
      <c r="J85" s="15">
        <v>4</v>
      </c>
    </row>
    <row r="86" spans="1:10" ht="42" customHeight="1">
      <c r="A86" s="10"/>
      <c r="B86" s="11"/>
      <c r="C86" s="11"/>
      <c r="D86" s="19" t="s">
        <v>175</v>
      </c>
      <c r="E86" s="12" t="s">
        <v>21</v>
      </c>
      <c r="F86" s="13">
        <v>224.2</v>
      </c>
      <c r="G86" s="20"/>
      <c r="H86" s="2"/>
      <c r="I86" s="15">
        <v>77</v>
      </c>
      <c r="J86" s="15">
        <v>4</v>
      </c>
    </row>
    <row r="87" spans="1:10" ht="42" customHeight="1">
      <c r="A87" s="10"/>
      <c r="B87" s="11"/>
      <c r="C87" s="11"/>
      <c r="D87" s="19" t="s">
        <v>176</v>
      </c>
      <c r="E87" s="12" t="s">
        <v>21</v>
      </c>
      <c r="F87" s="13">
        <v>23.7</v>
      </c>
      <c r="G87" s="20"/>
      <c r="H87" s="2"/>
      <c r="I87" s="15">
        <v>78</v>
      </c>
      <c r="J87" s="15">
        <v>4</v>
      </c>
    </row>
    <row r="88" spans="1:10" ht="42" customHeight="1">
      <c r="A88" s="10"/>
      <c r="B88" s="11"/>
      <c r="C88" s="11"/>
      <c r="D88" s="19" t="s">
        <v>47</v>
      </c>
      <c r="E88" s="12" t="s">
        <v>29</v>
      </c>
      <c r="F88" s="13">
        <v>60.8</v>
      </c>
      <c r="G88" s="20"/>
      <c r="H88" s="2"/>
      <c r="I88" s="15">
        <v>79</v>
      </c>
      <c r="J88" s="15">
        <v>4</v>
      </c>
    </row>
    <row r="89" spans="1:10" ht="42" customHeight="1">
      <c r="A89" s="10"/>
      <c r="B89" s="11"/>
      <c r="C89" s="11"/>
      <c r="D89" s="19" t="s">
        <v>177</v>
      </c>
      <c r="E89" s="12" t="s">
        <v>21</v>
      </c>
      <c r="F89" s="13">
        <v>39.299999999999997</v>
      </c>
      <c r="G89" s="20"/>
      <c r="H89" s="2"/>
      <c r="I89" s="15">
        <v>80</v>
      </c>
      <c r="J89" s="15">
        <v>4</v>
      </c>
    </row>
    <row r="90" spans="1:10" ht="42" customHeight="1">
      <c r="A90" s="10"/>
      <c r="B90" s="11"/>
      <c r="C90" s="11"/>
      <c r="D90" s="19" t="s">
        <v>178</v>
      </c>
      <c r="E90" s="12" t="s">
        <v>21</v>
      </c>
      <c r="F90" s="13">
        <v>56.2</v>
      </c>
      <c r="G90" s="20"/>
      <c r="H90" s="2"/>
      <c r="I90" s="15">
        <v>81</v>
      </c>
      <c r="J90" s="15">
        <v>4</v>
      </c>
    </row>
    <row r="91" spans="1:10" ht="42" customHeight="1">
      <c r="A91" s="10"/>
      <c r="B91" s="11"/>
      <c r="C91" s="11"/>
      <c r="D91" s="19" t="s">
        <v>48</v>
      </c>
      <c r="E91" s="12" t="s">
        <v>32</v>
      </c>
      <c r="F91" s="13">
        <v>18</v>
      </c>
      <c r="G91" s="20"/>
      <c r="H91" s="2"/>
      <c r="I91" s="15">
        <v>82</v>
      </c>
      <c r="J91" s="15">
        <v>4</v>
      </c>
    </row>
    <row r="92" spans="1:10" ht="42" customHeight="1">
      <c r="A92" s="10"/>
      <c r="B92" s="11"/>
      <c r="C92" s="11"/>
      <c r="D92" s="19" t="s">
        <v>49</v>
      </c>
      <c r="E92" s="12" t="s">
        <v>50</v>
      </c>
      <c r="F92" s="13">
        <v>31</v>
      </c>
      <c r="G92" s="20"/>
      <c r="H92" s="2"/>
      <c r="I92" s="15">
        <v>83</v>
      </c>
      <c r="J92" s="15">
        <v>4</v>
      </c>
    </row>
    <row r="93" spans="1:10" ht="42" customHeight="1">
      <c r="A93" s="10"/>
      <c r="B93" s="11"/>
      <c r="C93" s="11"/>
      <c r="D93" s="19" t="s">
        <v>51</v>
      </c>
      <c r="E93" s="12" t="s">
        <v>15</v>
      </c>
      <c r="F93" s="13">
        <v>1</v>
      </c>
      <c r="G93" s="14">
        <f>+G94+G95+G96+G97</f>
        <v>0</v>
      </c>
      <c r="H93" s="2"/>
      <c r="I93" s="15">
        <v>84</v>
      </c>
      <c r="J93" s="15">
        <v>4</v>
      </c>
    </row>
    <row r="94" spans="1:10" ht="42" customHeight="1">
      <c r="A94" s="10"/>
      <c r="B94" s="11"/>
      <c r="C94" s="11"/>
      <c r="D94" s="19" t="s">
        <v>179</v>
      </c>
      <c r="E94" s="12" t="s">
        <v>20</v>
      </c>
      <c r="F94" s="13">
        <v>71.400000000000006</v>
      </c>
      <c r="G94" s="20"/>
      <c r="H94" s="2"/>
      <c r="I94" s="15">
        <v>85</v>
      </c>
      <c r="J94" s="15">
        <v>4</v>
      </c>
    </row>
    <row r="95" spans="1:10" ht="42" customHeight="1">
      <c r="A95" s="10"/>
      <c r="B95" s="11"/>
      <c r="C95" s="11"/>
      <c r="D95" s="19" t="s">
        <v>52</v>
      </c>
      <c r="E95" s="12" t="s">
        <v>20</v>
      </c>
      <c r="F95" s="13">
        <v>71.400000000000006</v>
      </c>
      <c r="G95" s="20"/>
      <c r="H95" s="2"/>
      <c r="I95" s="15">
        <v>86</v>
      </c>
      <c r="J95" s="15">
        <v>4</v>
      </c>
    </row>
    <row r="96" spans="1:10" ht="42" customHeight="1">
      <c r="A96" s="10"/>
      <c r="B96" s="11"/>
      <c r="C96" s="11"/>
      <c r="D96" s="19" t="s">
        <v>180</v>
      </c>
      <c r="E96" s="12" t="s">
        <v>21</v>
      </c>
      <c r="F96" s="13">
        <v>30.8</v>
      </c>
      <c r="G96" s="20"/>
      <c r="H96" s="2"/>
      <c r="I96" s="15">
        <v>87</v>
      </c>
      <c r="J96" s="15">
        <v>4</v>
      </c>
    </row>
    <row r="97" spans="1:10" ht="42" customHeight="1">
      <c r="A97" s="10"/>
      <c r="B97" s="11"/>
      <c r="C97" s="11"/>
      <c r="D97" s="19" t="s">
        <v>49</v>
      </c>
      <c r="E97" s="12" t="s">
        <v>50</v>
      </c>
      <c r="F97" s="13">
        <v>15</v>
      </c>
      <c r="G97" s="20"/>
      <c r="H97" s="2"/>
      <c r="I97" s="15">
        <v>88</v>
      </c>
      <c r="J97" s="15">
        <v>4</v>
      </c>
    </row>
    <row r="98" spans="1:10" ht="42" customHeight="1">
      <c r="A98" s="10"/>
      <c r="B98" s="11"/>
      <c r="C98" s="32" t="s">
        <v>45</v>
      </c>
      <c r="D98" s="33"/>
      <c r="E98" s="12" t="s">
        <v>15</v>
      </c>
      <c r="F98" s="13">
        <v>1</v>
      </c>
      <c r="G98" s="14">
        <f>+G99</f>
        <v>0</v>
      </c>
      <c r="H98" s="2"/>
      <c r="I98" s="15">
        <v>89</v>
      </c>
      <c r="J98" s="15">
        <v>3</v>
      </c>
    </row>
    <row r="99" spans="1:10" ht="42" customHeight="1">
      <c r="A99" s="10"/>
      <c r="B99" s="11"/>
      <c r="C99" s="11"/>
      <c r="D99" s="19" t="s">
        <v>53</v>
      </c>
      <c r="E99" s="12" t="s">
        <v>15</v>
      </c>
      <c r="F99" s="13">
        <v>1</v>
      </c>
      <c r="G99" s="14">
        <f>+G100+G101+G102+G103+G104+G105</f>
        <v>0</v>
      </c>
      <c r="H99" s="2"/>
      <c r="I99" s="15">
        <v>90</v>
      </c>
      <c r="J99" s="15">
        <v>4</v>
      </c>
    </row>
    <row r="100" spans="1:10" ht="42" customHeight="1">
      <c r="A100" s="10"/>
      <c r="B100" s="11"/>
      <c r="C100" s="11"/>
      <c r="D100" s="19" t="s">
        <v>54</v>
      </c>
      <c r="E100" s="12" t="s">
        <v>21</v>
      </c>
      <c r="F100" s="13">
        <v>144</v>
      </c>
      <c r="G100" s="20"/>
      <c r="H100" s="2"/>
      <c r="I100" s="15">
        <v>91</v>
      </c>
      <c r="J100" s="15">
        <v>4</v>
      </c>
    </row>
    <row r="101" spans="1:10" ht="42" customHeight="1">
      <c r="A101" s="10"/>
      <c r="B101" s="11"/>
      <c r="C101" s="11"/>
      <c r="D101" s="19" t="s">
        <v>55</v>
      </c>
      <c r="E101" s="12" t="s">
        <v>21</v>
      </c>
      <c r="F101" s="13">
        <v>1078.5</v>
      </c>
      <c r="G101" s="20"/>
      <c r="H101" s="2"/>
      <c r="I101" s="15">
        <v>92</v>
      </c>
      <c r="J101" s="15">
        <v>4</v>
      </c>
    </row>
    <row r="102" spans="1:10" ht="42" customHeight="1">
      <c r="A102" s="10"/>
      <c r="B102" s="11"/>
      <c r="C102" s="11"/>
      <c r="D102" s="19" t="s">
        <v>56</v>
      </c>
      <c r="E102" s="12" t="s">
        <v>21</v>
      </c>
      <c r="F102" s="13">
        <v>126</v>
      </c>
      <c r="G102" s="20"/>
      <c r="H102" s="2"/>
      <c r="I102" s="15">
        <v>93</v>
      </c>
      <c r="J102" s="15">
        <v>4</v>
      </c>
    </row>
    <row r="103" spans="1:10" ht="42" customHeight="1">
      <c r="A103" s="10"/>
      <c r="B103" s="11"/>
      <c r="C103" s="11"/>
      <c r="D103" s="19" t="s">
        <v>57</v>
      </c>
      <c r="E103" s="12" t="s">
        <v>21</v>
      </c>
      <c r="F103" s="13">
        <v>286.2</v>
      </c>
      <c r="G103" s="20"/>
      <c r="H103" s="2"/>
      <c r="I103" s="15">
        <v>94</v>
      </c>
      <c r="J103" s="15">
        <v>4</v>
      </c>
    </row>
    <row r="104" spans="1:10" ht="42" customHeight="1">
      <c r="A104" s="10"/>
      <c r="B104" s="11"/>
      <c r="C104" s="11"/>
      <c r="D104" s="19" t="s">
        <v>181</v>
      </c>
      <c r="E104" s="12" t="s">
        <v>20</v>
      </c>
      <c r="F104" s="13">
        <v>915.8</v>
      </c>
      <c r="G104" s="20"/>
      <c r="H104" s="2"/>
      <c r="I104" s="15">
        <v>95</v>
      </c>
      <c r="J104" s="15">
        <v>4</v>
      </c>
    </row>
    <row r="105" spans="1:10" ht="42" customHeight="1">
      <c r="A105" s="10"/>
      <c r="B105" s="11"/>
      <c r="C105" s="11"/>
      <c r="D105" s="19" t="s">
        <v>178</v>
      </c>
      <c r="E105" s="12" t="s">
        <v>21</v>
      </c>
      <c r="F105" s="13">
        <v>192</v>
      </c>
      <c r="G105" s="20"/>
      <c r="H105" s="2"/>
      <c r="I105" s="15">
        <v>96</v>
      </c>
      <c r="J105" s="15">
        <v>4</v>
      </c>
    </row>
    <row r="106" spans="1:10" ht="42" customHeight="1">
      <c r="A106" s="10"/>
      <c r="B106" s="11"/>
      <c r="C106" s="32" t="s">
        <v>45</v>
      </c>
      <c r="D106" s="33"/>
      <c r="E106" s="12" t="s">
        <v>15</v>
      </c>
      <c r="F106" s="13">
        <v>1</v>
      </c>
      <c r="G106" s="14">
        <f>+G107</f>
        <v>0</v>
      </c>
      <c r="H106" s="2"/>
      <c r="I106" s="15">
        <v>97</v>
      </c>
      <c r="J106" s="15">
        <v>3</v>
      </c>
    </row>
    <row r="107" spans="1:10" ht="42" customHeight="1">
      <c r="A107" s="10"/>
      <c r="B107" s="11"/>
      <c r="C107" s="11"/>
      <c r="D107" s="19" t="s">
        <v>58</v>
      </c>
      <c r="E107" s="12" t="s">
        <v>15</v>
      </c>
      <c r="F107" s="13">
        <v>1</v>
      </c>
      <c r="G107" s="14">
        <f>+G108+G109+G110+G111</f>
        <v>0</v>
      </c>
      <c r="H107" s="2"/>
      <c r="I107" s="15">
        <v>98</v>
      </c>
      <c r="J107" s="15">
        <v>4</v>
      </c>
    </row>
    <row r="108" spans="1:10" ht="42" customHeight="1">
      <c r="A108" s="10"/>
      <c r="B108" s="11"/>
      <c r="C108" s="11"/>
      <c r="D108" s="19" t="s">
        <v>179</v>
      </c>
      <c r="E108" s="12" t="s">
        <v>20</v>
      </c>
      <c r="F108" s="13">
        <v>60.6</v>
      </c>
      <c r="G108" s="20"/>
      <c r="H108" s="2"/>
      <c r="I108" s="15">
        <v>99</v>
      </c>
      <c r="J108" s="15">
        <v>4</v>
      </c>
    </row>
    <row r="109" spans="1:10" ht="42" customHeight="1">
      <c r="A109" s="10"/>
      <c r="B109" s="11"/>
      <c r="C109" s="11"/>
      <c r="D109" s="19" t="s">
        <v>52</v>
      </c>
      <c r="E109" s="12" t="s">
        <v>20</v>
      </c>
      <c r="F109" s="13">
        <v>60.6</v>
      </c>
      <c r="G109" s="20"/>
      <c r="H109" s="2"/>
      <c r="I109" s="15">
        <v>100</v>
      </c>
      <c r="J109" s="15">
        <v>4</v>
      </c>
    </row>
    <row r="110" spans="1:10" ht="42" customHeight="1">
      <c r="A110" s="10"/>
      <c r="B110" s="11"/>
      <c r="C110" s="11"/>
      <c r="D110" s="19" t="s">
        <v>178</v>
      </c>
      <c r="E110" s="12" t="s">
        <v>21</v>
      </c>
      <c r="F110" s="13">
        <v>26.7</v>
      </c>
      <c r="G110" s="20"/>
      <c r="H110" s="2"/>
      <c r="I110" s="15">
        <v>101</v>
      </c>
      <c r="J110" s="15">
        <v>4</v>
      </c>
    </row>
    <row r="111" spans="1:10" ht="42" customHeight="1">
      <c r="A111" s="10"/>
      <c r="B111" s="11"/>
      <c r="C111" s="11"/>
      <c r="D111" s="19" t="s">
        <v>49</v>
      </c>
      <c r="E111" s="12" t="s">
        <v>50</v>
      </c>
      <c r="F111" s="13">
        <v>23</v>
      </c>
      <c r="G111" s="20"/>
      <c r="H111" s="2"/>
      <c r="I111" s="15">
        <v>102</v>
      </c>
      <c r="J111" s="15">
        <v>4</v>
      </c>
    </row>
    <row r="112" spans="1:10" ht="42" customHeight="1">
      <c r="A112" s="10"/>
      <c r="B112" s="32" t="s">
        <v>59</v>
      </c>
      <c r="C112" s="38"/>
      <c r="D112" s="33"/>
      <c r="E112" s="12" t="s">
        <v>15</v>
      </c>
      <c r="F112" s="13">
        <v>1</v>
      </c>
      <c r="G112" s="14">
        <f>+G113</f>
        <v>0</v>
      </c>
      <c r="H112" s="2"/>
      <c r="I112" s="15">
        <v>103</v>
      </c>
      <c r="J112" s="15">
        <v>2</v>
      </c>
    </row>
    <row r="113" spans="1:10" ht="42" customHeight="1">
      <c r="A113" s="10"/>
      <c r="B113" s="11"/>
      <c r="C113" s="32" t="s">
        <v>59</v>
      </c>
      <c r="D113" s="33"/>
      <c r="E113" s="12" t="s">
        <v>15</v>
      </c>
      <c r="F113" s="13">
        <v>1</v>
      </c>
      <c r="G113" s="14">
        <f>+G114+G131+G149+G159</f>
        <v>0</v>
      </c>
      <c r="H113" s="2"/>
      <c r="I113" s="15">
        <v>104</v>
      </c>
      <c r="J113" s="15">
        <v>3</v>
      </c>
    </row>
    <row r="114" spans="1:10" ht="42" customHeight="1">
      <c r="A114" s="10"/>
      <c r="B114" s="11"/>
      <c r="C114" s="11"/>
      <c r="D114" s="19" t="s">
        <v>60</v>
      </c>
      <c r="E114" s="12" t="s">
        <v>15</v>
      </c>
      <c r="F114" s="13">
        <v>1</v>
      </c>
      <c r="G114" s="14">
        <f>+G115+G116+G117+G118+G119+G120+G121+G122+G123+G124+G125+G126+G127+G128+G129+G130</f>
        <v>0</v>
      </c>
      <c r="H114" s="2"/>
      <c r="I114" s="15">
        <v>105</v>
      </c>
      <c r="J114" s="15">
        <v>4</v>
      </c>
    </row>
    <row r="115" spans="1:10" ht="42" customHeight="1">
      <c r="A115" s="10"/>
      <c r="B115" s="11"/>
      <c r="C115" s="11"/>
      <c r="D115" s="19" t="s">
        <v>61</v>
      </c>
      <c r="E115" s="12" t="s">
        <v>62</v>
      </c>
      <c r="F115" s="13">
        <v>5</v>
      </c>
      <c r="G115" s="20"/>
      <c r="H115" s="2"/>
      <c r="I115" s="15">
        <v>106</v>
      </c>
      <c r="J115" s="15">
        <v>4</v>
      </c>
    </row>
    <row r="116" spans="1:10" ht="42" customHeight="1">
      <c r="A116" s="10"/>
      <c r="B116" s="11"/>
      <c r="C116" s="11"/>
      <c r="D116" s="19" t="s">
        <v>182</v>
      </c>
      <c r="E116" s="12" t="s">
        <v>20</v>
      </c>
      <c r="F116" s="13">
        <v>1.5</v>
      </c>
      <c r="G116" s="20"/>
      <c r="H116" s="2"/>
      <c r="I116" s="15">
        <v>107</v>
      </c>
      <c r="J116" s="15">
        <v>4</v>
      </c>
    </row>
    <row r="117" spans="1:10" ht="42" customHeight="1">
      <c r="A117" s="10"/>
      <c r="B117" s="11"/>
      <c r="C117" s="11"/>
      <c r="D117" s="19" t="s">
        <v>43</v>
      </c>
      <c r="E117" s="12" t="s">
        <v>20</v>
      </c>
      <c r="F117" s="13">
        <v>1.5</v>
      </c>
      <c r="G117" s="20"/>
      <c r="H117" s="2"/>
      <c r="I117" s="15">
        <v>108</v>
      </c>
      <c r="J117" s="15">
        <v>4</v>
      </c>
    </row>
    <row r="118" spans="1:10" ht="42" customHeight="1">
      <c r="A118" s="10"/>
      <c r="B118" s="11"/>
      <c r="C118" s="11"/>
      <c r="D118" s="19" t="s">
        <v>183</v>
      </c>
      <c r="E118" s="12" t="s">
        <v>21</v>
      </c>
      <c r="F118" s="13">
        <v>8.4</v>
      </c>
      <c r="G118" s="20"/>
      <c r="H118" s="2"/>
      <c r="I118" s="15">
        <v>109</v>
      </c>
      <c r="J118" s="15">
        <v>4</v>
      </c>
    </row>
    <row r="119" spans="1:10" ht="42" customHeight="1">
      <c r="A119" s="10"/>
      <c r="B119" s="11"/>
      <c r="C119" s="11"/>
      <c r="D119" s="19" t="s">
        <v>44</v>
      </c>
      <c r="E119" s="12" t="s">
        <v>21</v>
      </c>
      <c r="F119" s="13">
        <v>5.3</v>
      </c>
      <c r="G119" s="20"/>
      <c r="H119" s="2"/>
      <c r="I119" s="15">
        <v>110</v>
      </c>
      <c r="J119" s="15">
        <v>4</v>
      </c>
    </row>
    <row r="120" spans="1:10" ht="42" customHeight="1">
      <c r="A120" s="10"/>
      <c r="B120" s="11"/>
      <c r="C120" s="11"/>
      <c r="D120" s="19" t="s">
        <v>143</v>
      </c>
      <c r="E120" s="12" t="s">
        <v>20</v>
      </c>
      <c r="F120" s="13">
        <v>9</v>
      </c>
      <c r="G120" s="20"/>
      <c r="H120" s="2"/>
      <c r="I120" s="15">
        <v>111</v>
      </c>
      <c r="J120" s="15">
        <v>4</v>
      </c>
    </row>
    <row r="121" spans="1:10" ht="42" customHeight="1">
      <c r="A121" s="10"/>
      <c r="B121" s="11"/>
      <c r="C121" s="11"/>
      <c r="D121" s="19" t="s">
        <v>184</v>
      </c>
      <c r="E121" s="12" t="s">
        <v>29</v>
      </c>
      <c r="F121" s="13">
        <v>2</v>
      </c>
      <c r="G121" s="20"/>
      <c r="H121" s="2"/>
      <c r="I121" s="15">
        <v>112</v>
      </c>
      <c r="J121" s="15">
        <v>4</v>
      </c>
    </row>
    <row r="122" spans="1:10" ht="42" customHeight="1">
      <c r="A122" s="10"/>
      <c r="B122" s="11"/>
      <c r="C122" s="11"/>
      <c r="D122" s="19" t="s">
        <v>182</v>
      </c>
      <c r="E122" s="12" t="s">
        <v>20</v>
      </c>
      <c r="F122" s="13">
        <v>1.4</v>
      </c>
      <c r="G122" s="20"/>
      <c r="H122" s="2"/>
      <c r="I122" s="15">
        <v>113</v>
      </c>
      <c r="J122" s="15">
        <v>4</v>
      </c>
    </row>
    <row r="123" spans="1:10" ht="42" customHeight="1">
      <c r="A123" s="10"/>
      <c r="B123" s="11"/>
      <c r="C123" s="11"/>
      <c r="D123" s="19" t="s">
        <v>43</v>
      </c>
      <c r="E123" s="12" t="s">
        <v>20</v>
      </c>
      <c r="F123" s="13">
        <v>1.4</v>
      </c>
      <c r="G123" s="20"/>
      <c r="H123" s="2"/>
      <c r="I123" s="15">
        <v>114</v>
      </c>
      <c r="J123" s="15">
        <v>4</v>
      </c>
    </row>
    <row r="124" spans="1:10" ht="42" customHeight="1">
      <c r="A124" s="10"/>
      <c r="B124" s="11"/>
      <c r="C124" s="11"/>
      <c r="D124" s="19" t="s">
        <v>183</v>
      </c>
      <c r="E124" s="12" t="s">
        <v>21</v>
      </c>
      <c r="F124" s="13">
        <v>8.4</v>
      </c>
      <c r="G124" s="20"/>
      <c r="H124" s="2"/>
      <c r="I124" s="15">
        <v>115</v>
      </c>
      <c r="J124" s="15">
        <v>4</v>
      </c>
    </row>
    <row r="125" spans="1:10" ht="42" customHeight="1">
      <c r="A125" s="10"/>
      <c r="B125" s="11"/>
      <c r="C125" s="11"/>
      <c r="D125" s="19" t="s">
        <v>44</v>
      </c>
      <c r="E125" s="12" t="s">
        <v>21</v>
      </c>
      <c r="F125" s="13">
        <v>1.7</v>
      </c>
      <c r="G125" s="20"/>
      <c r="H125" s="2"/>
      <c r="I125" s="15">
        <v>116</v>
      </c>
      <c r="J125" s="15">
        <v>4</v>
      </c>
    </row>
    <row r="126" spans="1:10" ht="42" customHeight="1">
      <c r="A126" s="10"/>
      <c r="B126" s="11"/>
      <c r="C126" s="11"/>
      <c r="D126" s="19" t="s">
        <v>48</v>
      </c>
      <c r="E126" s="12" t="s">
        <v>32</v>
      </c>
      <c r="F126" s="13">
        <v>0.2</v>
      </c>
      <c r="G126" s="20"/>
      <c r="H126" s="2"/>
      <c r="I126" s="15">
        <v>117</v>
      </c>
      <c r="J126" s="15">
        <v>4</v>
      </c>
    </row>
    <row r="127" spans="1:10" ht="42" customHeight="1">
      <c r="A127" s="10"/>
      <c r="B127" s="11"/>
      <c r="C127" s="11"/>
      <c r="D127" s="19" t="s">
        <v>143</v>
      </c>
      <c r="E127" s="12" t="s">
        <v>20</v>
      </c>
      <c r="F127" s="13">
        <v>2</v>
      </c>
      <c r="G127" s="20"/>
      <c r="H127" s="2"/>
      <c r="I127" s="15">
        <v>118</v>
      </c>
      <c r="J127" s="15">
        <v>4</v>
      </c>
    </row>
    <row r="128" spans="1:10" ht="42" customHeight="1">
      <c r="A128" s="10"/>
      <c r="B128" s="11"/>
      <c r="C128" s="11"/>
      <c r="D128" s="19" t="s">
        <v>185</v>
      </c>
      <c r="E128" s="12" t="s">
        <v>20</v>
      </c>
      <c r="F128" s="13">
        <v>1</v>
      </c>
      <c r="G128" s="20"/>
      <c r="H128" s="2"/>
      <c r="I128" s="15">
        <v>119</v>
      </c>
      <c r="J128" s="15">
        <v>4</v>
      </c>
    </row>
    <row r="129" spans="1:10" ht="42" customHeight="1">
      <c r="A129" s="10"/>
      <c r="B129" s="11"/>
      <c r="C129" s="11"/>
      <c r="D129" s="19" t="s">
        <v>63</v>
      </c>
      <c r="E129" s="12" t="s">
        <v>64</v>
      </c>
      <c r="F129" s="13">
        <v>27</v>
      </c>
      <c r="G129" s="20"/>
      <c r="H129" s="2"/>
      <c r="I129" s="15">
        <v>120</v>
      </c>
      <c r="J129" s="15">
        <v>4</v>
      </c>
    </row>
    <row r="130" spans="1:10" ht="42" customHeight="1">
      <c r="A130" s="10"/>
      <c r="B130" s="11"/>
      <c r="C130" s="11"/>
      <c r="D130" s="19" t="s">
        <v>48</v>
      </c>
      <c r="E130" s="12" t="s">
        <v>32</v>
      </c>
      <c r="F130" s="13">
        <v>0.2</v>
      </c>
      <c r="G130" s="20"/>
      <c r="H130" s="2"/>
      <c r="I130" s="15">
        <v>121</v>
      </c>
      <c r="J130" s="15">
        <v>4</v>
      </c>
    </row>
    <row r="131" spans="1:10" ht="42" customHeight="1">
      <c r="A131" s="10"/>
      <c r="B131" s="11"/>
      <c r="C131" s="11"/>
      <c r="D131" s="19" t="s">
        <v>65</v>
      </c>
      <c r="E131" s="12" t="s">
        <v>15</v>
      </c>
      <c r="F131" s="13">
        <v>1</v>
      </c>
      <c r="G131" s="14">
        <f>+G132+G133+G134+G135+G136+G137+G138+G139+G140+G141+G142+G143+G144+G145+G146+G147+G148</f>
        <v>0</v>
      </c>
      <c r="H131" s="2"/>
      <c r="I131" s="15">
        <v>122</v>
      </c>
      <c r="J131" s="15">
        <v>4</v>
      </c>
    </row>
    <row r="132" spans="1:10" ht="42" customHeight="1">
      <c r="A132" s="10"/>
      <c r="B132" s="11"/>
      <c r="C132" s="11"/>
      <c r="D132" s="19" t="s">
        <v>66</v>
      </c>
      <c r="E132" s="12" t="s">
        <v>62</v>
      </c>
      <c r="F132" s="13">
        <v>6</v>
      </c>
      <c r="G132" s="20"/>
      <c r="H132" s="2"/>
      <c r="I132" s="15">
        <v>123</v>
      </c>
      <c r="J132" s="15">
        <v>4</v>
      </c>
    </row>
    <row r="133" spans="1:10" ht="42" customHeight="1">
      <c r="A133" s="10"/>
      <c r="B133" s="11"/>
      <c r="C133" s="11"/>
      <c r="D133" s="19" t="s">
        <v>182</v>
      </c>
      <c r="E133" s="12" t="s">
        <v>20</v>
      </c>
      <c r="F133" s="13">
        <v>3.6</v>
      </c>
      <c r="G133" s="20"/>
      <c r="H133" s="2"/>
      <c r="I133" s="15">
        <v>124</v>
      </c>
      <c r="J133" s="15">
        <v>4</v>
      </c>
    </row>
    <row r="134" spans="1:10" ht="42" customHeight="1">
      <c r="A134" s="10"/>
      <c r="B134" s="11"/>
      <c r="C134" s="11"/>
      <c r="D134" s="19" t="s">
        <v>43</v>
      </c>
      <c r="E134" s="12" t="s">
        <v>20</v>
      </c>
      <c r="F134" s="13">
        <v>3.6</v>
      </c>
      <c r="G134" s="20"/>
      <c r="H134" s="2"/>
      <c r="I134" s="15">
        <v>125</v>
      </c>
      <c r="J134" s="15">
        <v>4</v>
      </c>
    </row>
    <row r="135" spans="1:10" ht="42" customHeight="1">
      <c r="A135" s="10"/>
      <c r="B135" s="11"/>
      <c r="C135" s="11"/>
      <c r="D135" s="19" t="s">
        <v>186</v>
      </c>
      <c r="E135" s="12" t="s">
        <v>21</v>
      </c>
      <c r="F135" s="13">
        <v>18.399999999999999</v>
      </c>
      <c r="G135" s="20"/>
      <c r="H135" s="2"/>
      <c r="I135" s="15">
        <v>126</v>
      </c>
      <c r="J135" s="15">
        <v>4</v>
      </c>
    </row>
    <row r="136" spans="1:10" ht="42" customHeight="1">
      <c r="A136" s="10"/>
      <c r="B136" s="11"/>
      <c r="C136" s="11"/>
      <c r="D136" s="19" t="s">
        <v>44</v>
      </c>
      <c r="E136" s="12" t="s">
        <v>21</v>
      </c>
      <c r="F136" s="13">
        <v>7.5</v>
      </c>
      <c r="G136" s="20"/>
      <c r="H136" s="2"/>
      <c r="I136" s="15">
        <v>127</v>
      </c>
      <c r="J136" s="15">
        <v>4</v>
      </c>
    </row>
    <row r="137" spans="1:10" ht="42" customHeight="1">
      <c r="A137" s="10"/>
      <c r="B137" s="11"/>
      <c r="C137" s="11"/>
      <c r="D137" s="19" t="s">
        <v>178</v>
      </c>
      <c r="E137" s="12" t="s">
        <v>21</v>
      </c>
      <c r="F137" s="13">
        <v>3.1</v>
      </c>
      <c r="G137" s="20"/>
      <c r="H137" s="2"/>
      <c r="I137" s="15">
        <v>128</v>
      </c>
      <c r="J137" s="15">
        <v>4</v>
      </c>
    </row>
    <row r="138" spans="1:10" ht="42" customHeight="1">
      <c r="A138" s="10"/>
      <c r="B138" s="11"/>
      <c r="C138" s="11"/>
      <c r="D138" s="19" t="s">
        <v>187</v>
      </c>
      <c r="E138" s="12" t="s">
        <v>20</v>
      </c>
      <c r="F138" s="13">
        <v>1</v>
      </c>
      <c r="G138" s="20"/>
      <c r="H138" s="2"/>
      <c r="I138" s="15">
        <v>129</v>
      </c>
      <c r="J138" s="15">
        <v>4</v>
      </c>
    </row>
    <row r="139" spans="1:10" ht="42" customHeight="1">
      <c r="A139" s="10"/>
      <c r="B139" s="11"/>
      <c r="C139" s="11"/>
      <c r="D139" s="19" t="s">
        <v>185</v>
      </c>
      <c r="E139" s="12" t="s">
        <v>20</v>
      </c>
      <c r="F139" s="13">
        <v>2</v>
      </c>
      <c r="G139" s="20"/>
      <c r="H139" s="2"/>
      <c r="I139" s="15">
        <v>130</v>
      </c>
      <c r="J139" s="15">
        <v>4</v>
      </c>
    </row>
    <row r="140" spans="1:10" ht="42" customHeight="1">
      <c r="A140" s="10"/>
      <c r="B140" s="11"/>
      <c r="C140" s="11"/>
      <c r="D140" s="19" t="s">
        <v>188</v>
      </c>
      <c r="E140" s="12" t="s">
        <v>29</v>
      </c>
      <c r="F140" s="13">
        <v>2</v>
      </c>
      <c r="G140" s="20"/>
      <c r="H140" s="2"/>
      <c r="I140" s="15">
        <v>131</v>
      </c>
      <c r="J140" s="15">
        <v>4</v>
      </c>
    </row>
    <row r="141" spans="1:10" ht="42" customHeight="1">
      <c r="A141" s="10"/>
      <c r="B141" s="11"/>
      <c r="C141" s="11"/>
      <c r="D141" s="19" t="s">
        <v>182</v>
      </c>
      <c r="E141" s="12" t="s">
        <v>20</v>
      </c>
      <c r="F141" s="13">
        <v>5</v>
      </c>
      <c r="G141" s="20"/>
      <c r="H141" s="2"/>
      <c r="I141" s="15">
        <v>132</v>
      </c>
      <c r="J141" s="15">
        <v>4</v>
      </c>
    </row>
    <row r="142" spans="1:10" ht="42" customHeight="1">
      <c r="A142" s="10"/>
      <c r="B142" s="11"/>
      <c r="C142" s="11"/>
      <c r="D142" s="19" t="s">
        <v>43</v>
      </c>
      <c r="E142" s="12" t="s">
        <v>20</v>
      </c>
      <c r="F142" s="13">
        <v>5</v>
      </c>
      <c r="G142" s="20"/>
      <c r="H142" s="2"/>
      <c r="I142" s="15">
        <v>133</v>
      </c>
      <c r="J142" s="15">
        <v>4</v>
      </c>
    </row>
    <row r="143" spans="1:10" ht="42" customHeight="1">
      <c r="A143" s="10"/>
      <c r="B143" s="11"/>
      <c r="C143" s="11"/>
      <c r="D143" s="19" t="s">
        <v>189</v>
      </c>
      <c r="E143" s="12" t="s">
        <v>20</v>
      </c>
      <c r="F143" s="13">
        <v>0.6</v>
      </c>
      <c r="G143" s="20"/>
      <c r="H143" s="2"/>
      <c r="I143" s="15">
        <v>134</v>
      </c>
      <c r="J143" s="15">
        <v>4</v>
      </c>
    </row>
    <row r="144" spans="1:10" ht="42" customHeight="1">
      <c r="A144" s="10"/>
      <c r="B144" s="11"/>
      <c r="C144" s="11"/>
      <c r="D144" s="19" t="s">
        <v>43</v>
      </c>
      <c r="E144" s="12" t="s">
        <v>20</v>
      </c>
      <c r="F144" s="13">
        <v>0.6</v>
      </c>
      <c r="G144" s="20"/>
      <c r="H144" s="2"/>
      <c r="I144" s="15">
        <v>135</v>
      </c>
      <c r="J144" s="15">
        <v>4</v>
      </c>
    </row>
    <row r="145" spans="1:10" ht="42" customHeight="1">
      <c r="A145" s="10"/>
      <c r="B145" s="11"/>
      <c r="C145" s="11"/>
      <c r="D145" s="19" t="s">
        <v>190</v>
      </c>
      <c r="E145" s="12" t="s">
        <v>21</v>
      </c>
      <c r="F145" s="13">
        <v>14.2</v>
      </c>
      <c r="G145" s="20"/>
      <c r="H145" s="2"/>
      <c r="I145" s="15">
        <v>136</v>
      </c>
      <c r="J145" s="15">
        <v>4</v>
      </c>
    </row>
    <row r="146" spans="1:10" ht="42" customHeight="1">
      <c r="A146" s="10"/>
      <c r="B146" s="11"/>
      <c r="C146" s="11"/>
      <c r="D146" s="19" t="s">
        <v>183</v>
      </c>
      <c r="E146" s="12" t="s">
        <v>21</v>
      </c>
      <c r="F146" s="13">
        <v>1.6</v>
      </c>
      <c r="G146" s="20"/>
      <c r="H146" s="2"/>
      <c r="I146" s="15">
        <v>137</v>
      </c>
      <c r="J146" s="15">
        <v>4</v>
      </c>
    </row>
    <row r="147" spans="1:10" ht="42" customHeight="1">
      <c r="A147" s="10"/>
      <c r="B147" s="11"/>
      <c r="C147" s="11"/>
      <c r="D147" s="19" t="s">
        <v>180</v>
      </c>
      <c r="E147" s="12" t="s">
        <v>21</v>
      </c>
      <c r="F147" s="13">
        <v>6.1</v>
      </c>
      <c r="G147" s="20"/>
      <c r="H147" s="2"/>
      <c r="I147" s="15">
        <v>138</v>
      </c>
      <c r="J147" s="15">
        <v>4</v>
      </c>
    </row>
    <row r="148" spans="1:10" ht="42" customHeight="1">
      <c r="A148" s="10"/>
      <c r="B148" s="11"/>
      <c r="C148" s="11"/>
      <c r="D148" s="19" t="s">
        <v>185</v>
      </c>
      <c r="E148" s="12" t="s">
        <v>20</v>
      </c>
      <c r="F148" s="13">
        <v>7</v>
      </c>
      <c r="G148" s="20"/>
      <c r="H148" s="2"/>
      <c r="I148" s="15">
        <v>139</v>
      </c>
      <c r="J148" s="15">
        <v>4</v>
      </c>
    </row>
    <row r="149" spans="1:10" ht="42" customHeight="1">
      <c r="A149" s="10"/>
      <c r="B149" s="11"/>
      <c r="C149" s="11"/>
      <c r="D149" s="19" t="s">
        <v>67</v>
      </c>
      <c r="E149" s="12" t="s">
        <v>15</v>
      </c>
      <c r="F149" s="13">
        <v>1</v>
      </c>
      <c r="G149" s="14">
        <f>+G150+G151+G152+G153+G154+G155+G156+G157+G158</f>
        <v>0</v>
      </c>
      <c r="H149" s="2"/>
      <c r="I149" s="15">
        <v>140</v>
      </c>
      <c r="J149" s="15">
        <v>4</v>
      </c>
    </row>
    <row r="150" spans="1:10" ht="42" customHeight="1">
      <c r="A150" s="10"/>
      <c r="B150" s="11"/>
      <c r="C150" s="11"/>
      <c r="D150" s="19" t="s">
        <v>61</v>
      </c>
      <c r="E150" s="12" t="s">
        <v>62</v>
      </c>
      <c r="F150" s="13">
        <v>3.5</v>
      </c>
      <c r="G150" s="20"/>
      <c r="H150" s="2"/>
      <c r="I150" s="15">
        <v>141</v>
      </c>
      <c r="J150" s="15">
        <v>4</v>
      </c>
    </row>
    <row r="151" spans="1:10" ht="42" customHeight="1">
      <c r="A151" s="10"/>
      <c r="B151" s="11"/>
      <c r="C151" s="11"/>
      <c r="D151" s="19" t="s">
        <v>191</v>
      </c>
      <c r="E151" s="12" t="s">
        <v>20</v>
      </c>
      <c r="F151" s="13">
        <v>1.1000000000000001</v>
      </c>
      <c r="G151" s="20"/>
      <c r="H151" s="2"/>
      <c r="I151" s="15">
        <v>142</v>
      </c>
      <c r="J151" s="15">
        <v>4</v>
      </c>
    </row>
    <row r="152" spans="1:10" ht="42" customHeight="1">
      <c r="A152" s="10"/>
      <c r="B152" s="11"/>
      <c r="C152" s="11"/>
      <c r="D152" s="19" t="s">
        <v>43</v>
      </c>
      <c r="E152" s="12" t="s">
        <v>20</v>
      </c>
      <c r="F152" s="13">
        <v>1.1000000000000001</v>
      </c>
      <c r="G152" s="20"/>
      <c r="H152" s="2"/>
      <c r="I152" s="15">
        <v>143</v>
      </c>
      <c r="J152" s="15">
        <v>4</v>
      </c>
    </row>
    <row r="153" spans="1:10" ht="42" customHeight="1">
      <c r="A153" s="10"/>
      <c r="B153" s="11"/>
      <c r="C153" s="11"/>
      <c r="D153" s="19" t="s">
        <v>186</v>
      </c>
      <c r="E153" s="12" t="s">
        <v>21</v>
      </c>
      <c r="F153" s="13">
        <v>6.6</v>
      </c>
      <c r="G153" s="20"/>
      <c r="H153" s="2"/>
      <c r="I153" s="15">
        <v>144</v>
      </c>
      <c r="J153" s="15">
        <v>4</v>
      </c>
    </row>
    <row r="154" spans="1:10" ht="42" customHeight="1">
      <c r="A154" s="10"/>
      <c r="B154" s="11"/>
      <c r="C154" s="11"/>
      <c r="D154" s="19" t="s">
        <v>44</v>
      </c>
      <c r="E154" s="12" t="s">
        <v>21</v>
      </c>
      <c r="F154" s="13">
        <v>3.6</v>
      </c>
      <c r="G154" s="20"/>
      <c r="H154" s="2"/>
      <c r="I154" s="15">
        <v>145</v>
      </c>
      <c r="J154" s="15">
        <v>4</v>
      </c>
    </row>
    <row r="155" spans="1:10" ht="42" customHeight="1">
      <c r="A155" s="10"/>
      <c r="B155" s="11"/>
      <c r="C155" s="11"/>
      <c r="D155" s="19" t="s">
        <v>178</v>
      </c>
      <c r="E155" s="12" t="s">
        <v>21</v>
      </c>
      <c r="F155" s="13">
        <v>1.2</v>
      </c>
      <c r="G155" s="20"/>
      <c r="H155" s="2"/>
      <c r="I155" s="15">
        <v>146</v>
      </c>
      <c r="J155" s="15">
        <v>4</v>
      </c>
    </row>
    <row r="156" spans="1:10" ht="42" customHeight="1">
      <c r="A156" s="10"/>
      <c r="B156" s="11"/>
      <c r="C156" s="11"/>
      <c r="D156" s="19" t="s">
        <v>187</v>
      </c>
      <c r="E156" s="12" t="s">
        <v>20</v>
      </c>
      <c r="F156" s="13">
        <v>1</v>
      </c>
      <c r="G156" s="20"/>
      <c r="H156" s="2"/>
      <c r="I156" s="15">
        <v>147</v>
      </c>
      <c r="J156" s="15">
        <v>4</v>
      </c>
    </row>
    <row r="157" spans="1:10" ht="42" customHeight="1">
      <c r="A157" s="10"/>
      <c r="B157" s="11"/>
      <c r="C157" s="11"/>
      <c r="D157" s="19" t="s">
        <v>192</v>
      </c>
      <c r="E157" s="12" t="s">
        <v>20</v>
      </c>
      <c r="F157" s="13">
        <v>1</v>
      </c>
      <c r="G157" s="20"/>
      <c r="H157" s="2"/>
      <c r="I157" s="15">
        <v>148</v>
      </c>
      <c r="J157" s="15">
        <v>4</v>
      </c>
    </row>
    <row r="158" spans="1:10" ht="42" customHeight="1">
      <c r="A158" s="10"/>
      <c r="B158" s="11"/>
      <c r="C158" s="11"/>
      <c r="D158" s="19" t="s">
        <v>184</v>
      </c>
      <c r="E158" s="12" t="s">
        <v>29</v>
      </c>
      <c r="F158" s="13">
        <v>2</v>
      </c>
      <c r="G158" s="20"/>
      <c r="H158" s="2"/>
      <c r="I158" s="15">
        <v>149</v>
      </c>
      <c r="J158" s="15">
        <v>4</v>
      </c>
    </row>
    <row r="159" spans="1:10" ht="42" customHeight="1">
      <c r="A159" s="10"/>
      <c r="B159" s="11"/>
      <c r="C159" s="11"/>
      <c r="D159" s="19" t="s">
        <v>68</v>
      </c>
      <c r="E159" s="12" t="s">
        <v>15</v>
      </c>
      <c r="F159" s="13">
        <v>1</v>
      </c>
      <c r="G159" s="14">
        <f>+G160+G161+G162+G163+G164+G165+G166+G167+G168+G169+G170+G171+G172+G173+G174</f>
        <v>0</v>
      </c>
      <c r="H159" s="2"/>
      <c r="I159" s="15">
        <v>150</v>
      </c>
      <c r="J159" s="15">
        <v>4</v>
      </c>
    </row>
    <row r="160" spans="1:10" ht="42" customHeight="1">
      <c r="A160" s="10"/>
      <c r="B160" s="11"/>
      <c r="C160" s="11"/>
      <c r="D160" s="19" t="s">
        <v>61</v>
      </c>
      <c r="E160" s="12" t="s">
        <v>62</v>
      </c>
      <c r="F160" s="13">
        <v>4.3</v>
      </c>
      <c r="G160" s="20"/>
      <c r="H160" s="2"/>
      <c r="I160" s="15">
        <v>151</v>
      </c>
      <c r="J160" s="15">
        <v>4</v>
      </c>
    </row>
    <row r="161" spans="1:10" ht="42" customHeight="1">
      <c r="A161" s="10"/>
      <c r="B161" s="11"/>
      <c r="C161" s="11"/>
      <c r="D161" s="19" t="s">
        <v>193</v>
      </c>
      <c r="E161" s="12" t="s">
        <v>20</v>
      </c>
      <c r="F161" s="13">
        <v>1.3</v>
      </c>
      <c r="G161" s="20"/>
      <c r="H161" s="2"/>
      <c r="I161" s="15">
        <v>152</v>
      </c>
      <c r="J161" s="15">
        <v>4</v>
      </c>
    </row>
    <row r="162" spans="1:10" ht="42" customHeight="1">
      <c r="A162" s="10"/>
      <c r="B162" s="11"/>
      <c r="C162" s="11"/>
      <c r="D162" s="19" t="s">
        <v>43</v>
      </c>
      <c r="E162" s="12" t="s">
        <v>20</v>
      </c>
      <c r="F162" s="13">
        <v>1.3</v>
      </c>
      <c r="G162" s="20"/>
      <c r="H162" s="2"/>
      <c r="I162" s="15">
        <v>153</v>
      </c>
      <c r="J162" s="15">
        <v>4</v>
      </c>
    </row>
    <row r="163" spans="1:10" ht="42" customHeight="1">
      <c r="A163" s="10"/>
      <c r="B163" s="11"/>
      <c r="C163" s="11"/>
      <c r="D163" s="19" t="s">
        <v>186</v>
      </c>
      <c r="E163" s="12" t="s">
        <v>21</v>
      </c>
      <c r="F163" s="13">
        <v>7.3</v>
      </c>
      <c r="G163" s="20"/>
      <c r="H163" s="2"/>
      <c r="I163" s="15">
        <v>154</v>
      </c>
      <c r="J163" s="15">
        <v>4</v>
      </c>
    </row>
    <row r="164" spans="1:10" ht="42" customHeight="1">
      <c r="A164" s="10"/>
      <c r="B164" s="11"/>
      <c r="C164" s="11"/>
      <c r="D164" s="19" t="s">
        <v>44</v>
      </c>
      <c r="E164" s="12" t="s">
        <v>21</v>
      </c>
      <c r="F164" s="13">
        <v>2.8</v>
      </c>
      <c r="G164" s="20"/>
      <c r="H164" s="2"/>
      <c r="I164" s="15">
        <v>155</v>
      </c>
      <c r="J164" s="15">
        <v>4</v>
      </c>
    </row>
    <row r="165" spans="1:10" ht="42" customHeight="1">
      <c r="A165" s="10"/>
      <c r="B165" s="11"/>
      <c r="C165" s="11"/>
      <c r="D165" s="19" t="s">
        <v>180</v>
      </c>
      <c r="E165" s="12" t="s">
        <v>21</v>
      </c>
      <c r="F165" s="13">
        <v>1.8</v>
      </c>
      <c r="G165" s="20"/>
      <c r="H165" s="2"/>
      <c r="I165" s="15">
        <v>156</v>
      </c>
      <c r="J165" s="15">
        <v>4</v>
      </c>
    </row>
    <row r="166" spans="1:10" ht="42" customHeight="1">
      <c r="A166" s="10"/>
      <c r="B166" s="11"/>
      <c r="C166" s="11"/>
      <c r="D166" s="19" t="s">
        <v>187</v>
      </c>
      <c r="E166" s="12" t="s">
        <v>20</v>
      </c>
      <c r="F166" s="13">
        <v>1</v>
      </c>
      <c r="G166" s="20"/>
      <c r="H166" s="2"/>
      <c r="I166" s="15">
        <v>157</v>
      </c>
      <c r="J166" s="15">
        <v>4</v>
      </c>
    </row>
    <row r="167" spans="1:10" ht="42" customHeight="1">
      <c r="A167" s="10"/>
      <c r="B167" s="11"/>
      <c r="C167" s="11"/>
      <c r="D167" s="19" t="s">
        <v>185</v>
      </c>
      <c r="E167" s="12" t="s">
        <v>20</v>
      </c>
      <c r="F167" s="13">
        <v>1</v>
      </c>
      <c r="G167" s="20"/>
      <c r="H167" s="2"/>
      <c r="I167" s="15">
        <v>158</v>
      </c>
      <c r="J167" s="15">
        <v>4</v>
      </c>
    </row>
    <row r="168" spans="1:10" ht="42" customHeight="1">
      <c r="A168" s="10"/>
      <c r="B168" s="11"/>
      <c r="C168" s="11"/>
      <c r="D168" s="19" t="s">
        <v>194</v>
      </c>
      <c r="E168" s="12" t="s">
        <v>29</v>
      </c>
      <c r="F168" s="13">
        <v>2</v>
      </c>
      <c r="G168" s="20"/>
      <c r="H168" s="2"/>
      <c r="I168" s="15">
        <v>159</v>
      </c>
      <c r="J168" s="15">
        <v>4</v>
      </c>
    </row>
    <row r="169" spans="1:10" ht="42" customHeight="1">
      <c r="A169" s="10"/>
      <c r="B169" s="11"/>
      <c r="C169" s="11"/>
      <c r="D169" s="19" t="s">
        <v>191</v>
      </c>
      <c r="E169" s="12" t="s">
        <v>20</v>
      </c>
      <c r="F169" s="13">
        <v>0.3</v>
      </c>
      <c r="G169" s="20"/>
      <c r="H169" s="2"/>
      <c r="I169" s="15">
        <v>160</v>
      </c>
      <c r="J169" s="15">
        <v>4</v>
      </c>
    </row>
    <row r="170" spans="1:10" ht="42" customHeight="1">
      <c r="A170" s="10"/>
      <c r="B170" s="11"/>
      <c r="C170" s="11"/>
      <c r="D170" s="19" t="s">
        <v>43</v>
      </c>
      <c r="E170" s="12" t="s">
        <v>20</v>
      </c>
      <c r="F170" s="13">
        <v>0.3</v>
      </c>
      <c r="G170" s="20"/>
      <c r="H170" s="2"/>
      <c r="I170" s="15">
        <v>161</v>
      </c>
      <c r="J170" s="15">
        <v>4</v>
      </c>
    </row>
    <row r="171" spans="1:10" ht="42" customHeight="1">
      <c r="A171" s="10"/>
      <c r="B171" s="11"/>
      <c r="C171" s="11"/>
      <c r="D171" s="19" t="s">
        <v>183</v>
      </c>
      <c r="E171" s="12" t="s">
        <v>21</v>
      </c>
      <c r="F171" s="13">
        <v>2.1</v>
      </c>
      <c r="G171" s="20"/>
      <c r="H171" s="2"/>
      <c r="I171" s="15">
        <v>162</v>
      </c>
      <c r="J171" s="15">
        <v>4</v>
      </c>
    </row>
    <row r="172" spans="1:10" ht="42" customHeight="1">
      <c r="A172" s="10"/>
      <c r="B172" s="11"/>
      <c r="C172" s="11"/>
      <c r="D172" s="19" t="s">
        <v>195</v>
      </c>
      <c r="E172" s="12" t="s">
        <v>21</v>
      </c>
      <c r="F172" s="13">
        <v>0.8</v>
      </c>
      <c r="G172" s="20"/>
      <c r="H172" s="2"/>
      <c r="I172" s="15">
        <v>163</v>
      </c>
      <c r="J172" s="15">
        <v>4</v>
      </c>
    </row>
    <row r="173" spans="1:10" ht="42" customHeight="1">
      <c r="A173" s="10"/>
      <c r="B173" s="11"/>
      <c r="C173" s="11"/>
      <c r="D173" s="19" t="s">
        <v>187</v>
      </c>
      <c r="E173" s="12" t="s">
        <v>20</v>
      </c>
      <c r="F173" s="13">
        <v>1</v>
      </c>
      <c r="G173" s="20"/>
      <c r="H173" s="2"/>
      <c r="I173" s="15">
        <v>164</v>
      </c>
      <c r="J173" s="15">
        <v>4</v>
      </c>
    </row>
    <row r="174" spans="1:10" ht="42" customHeight="1">
      <c r="A174" s="10"/>
      <c r="B174" s="11"/>
      <c r="C174" s="11"/>
      <c r="D174" s="19" t="s">
        <v>185</v>
      </c>
      <c r="E174" s="12" t="s">
        <v>20</v>
      </c>
      <c r="F174" s="13">
        <v>4</v>
      </c>
      <c r="G174" s="20"/>
      <c r="H174" s="2"/>
      <c r="I174" s="15">
        <v>165</v>
      </c>
      <c r="J174" s="15">
        <v>4</v>
      </c>
    </row>
    <row r="175" spans="1:10" ht="42" customHeight="1">
      <c r="A175" s="10"/>
      <c r="B175" s="32" t="s">
        <v>69</v>
      </c>
      <c r="C175" s="38"/>
      <c r="D175" s="33"/>
      <c r="E175" s="12" t="s">
        <v>15</v>
      </c>
      <c r="F175" s="13">
        <v>1</v>
      </c>
      <c r="G175" s="14">
        <f>+G176</f>
        <v>0</v>
      </c>
      <c r="H175" s="2"/>
      <c r="I175" s="15">
        <v>166</v>
      </c>
      <c r="J175" s="15">
        <v>2</v>
      </c>
    </row>
    <row r="176" spans="1:10" ht="42" customHeight="1">
      <c r="A176" s="10"/>
      <c r="B176" s="11"/>
      <c r="C176" s="32" t="s">
        <v>69</v>
      </c>
      <c r="D176" s="33"/>
      <c r="E176" s="12" t="s">
        <v>15</v>
      </c>
      <c r="F176" s="13">
        <v>1</v>
      </c>
      <c r="G176" s="14">
        <f>+G177+G182</f>
        <v>0</v>
      </c>
      <c r="H176" s="2"/>
      <c r="I176" s="15">
        <v>167</v>
      </c>
      <c r="J176" s="15">
        <v>3</v>
      </c>
    </row>
    <row r="177" spans="1:10" ht="42" customHeight="1">
      <c r="A177" s="10"/>
      <c r="B177" s="11"/>
      <c r="C177" s="11"/>
      <c r="D177" s="19" t="s">
        <v>70</v>
      </c>
      <c r="E177" s="12" t="s">
        <v>15</v>
      </c>
      <c r="F177" s="13">
        <v>1</v>
      </c>
      <c r="G177" s="14">
        <f>+G178+G179+G180+G181</f>
        <v>0</v>
      </c>
      <c r="H177" s="2"/>
      <c r="I177" s="15">
        <v>168</v>
      </c>
      <c r="J177" s="15">
        <v>4</v>
      </c>
    </row>
    <row r="178" spans="1:10" ht="42" customHeight="1">
      <c r="A178" s="10"/>
      <c r="B178" s="11"/>
      <c r="C178" s="11"/>
      <c r="D178" s="19" t="s">
        <v>196</v>
      </c>
      <c r="E178" s="12" t="s">
        <v>29</v>
      </c>
      <c r="F178" s="13">
        <v>38</v>
      </c>
      <c r="G178" s="20"/>
      <c r="H178" s="2"/>
      <c r="I178" s="15">
        <v>169</v>
      </c>
      <c r="J178" s="15">
        <v>4</v>
      </c>
    </row>
    <row r="179" spans="1:10" ht="42" customHeight="1">
      <c r="A179" s="10"/>
      <c r="B179" s="11"/>
      <c r="C179" s="11"/>
      <c r="D179" s="19" t="s">
        <v>197</v>
      </c>
      <c r="E179" s="12" t="s">
        <v>29</v>
      </c>
      <c r="F179" s="13">
        <v>14</v>
      </c>
      <c r="G179" s="20"/>
      <c r="H179" s="2"/>
      <c r="I179" s="15">
        <v>170</v>
      </c>
      <c r="J179" s="15">
        <v>4</v>
      </c>
    </row>
    <row r="180" spans="1:10" ht="42" customHeight="1">
      <c r="A180" s="10"/>
      <c r="B180" s="11"/>
      <c r="C180" s="11"/>
      <c r="D180" s="19" t="s">
        <v>202</v>
      </c>
      <c r="E180" s="12" t="s">
        <v>71</v>
      </c>
      <c r="F180" s="13">
        <v>8.4000000000000005E-2</v>
      </c>
      <c r="G180" s="20"/>
      <c r="H180" s="2"/>
      <c r="I180" s="15">
        <v>171</v>
      </c>
      <c r="J180" s="15">
        <v>4</v>
      </c>
    </row>
    <row r="181" spans="1:10" ht="42" customHeight="1">
      <c r="A181" s="10"/>
      <c r="B181" s="11"/>
      <c r="C181" s="11"/>
      <c r="D181" s="19" t="s">
        <v>198</v>
      </c>
      <c r="E181" s="12" t="s">
        <v>29</v>
      </c>
      <c r="F181" s="13">
        <v>64</v>
      </c>
      <c r="G181" s="20"/>
      <c r="H181" s="2"/>
      <c r="I181" s="15">
        <v>172</v>
      </c>
      <c r="J181" s="15">
        <v>4</v>
      </c>
    </row>
    <row r="182" spans="1:10" ht="42" customHeight="1">
      <c r="A182" s="10"/>
      <c r="B182" s="11"/>
      <c r="C182" s="11"/>
      <c r="D182" s="19" t="s">
        <v>72</v>
      </c>
      <c r="E182" s="12" t="s">
        <v>15</v>
      </c>
      <c r="F182" s="13">
        <v>1</v>
      </c>
      <c r="G182" s="14">
        <f>+G183</f>
        <v>0</v>
      </c>
      <c r="H182" s="2"/>
      <c r="I182" s="15">
        <v>173</v>
      </c>
      <c r="J182" s="15">
        <v>4</v>
      </c>
    </row>
    <row r="183" spans="1:10" ht="42" customHeight="1">
      <c r="A183" s="10"/>
      <c r="B183" s="11"/>
      <c r="C183" s="11"/>
      <c r="D183" s="19" t="s">
        <v>73</v>
      </c>
      <c r="E183" s="12" t="s">
        <v>74</v>
      </c>
      <c r="F183" s="13">
        <v>1</v>
      </c>
      <c r="G183" s="20"/>
      <c r="H183" s="2"/>
      <c r="I183" s="15">
        <v>174</v>
      </c>
      <c r="J183" s="15">
        <v>4</v>
      </c>
    </row>
    <row r="184" spans="1:10" ht="42" customHeight="1">
      <c r="A184" s="10"/>
      <c r="B184" s="32" t="s">
        <v>75</v>
      </c>
      <c r="C184" s="38"/>
      <c r="D184" s="33"/>
      <c r="E184" s="12" t="s">
        <v>15</v>
      </c>
      <c r="F184" s="13">
        <v>1</v>
      </c>
      <c r="G184" s="14">
        <f>+G185</f>
        <v>0</v>
      </c>
      <c r="H184" s="2"/>
      <c r="I184" s="15">
        <v>175</v>
      </c>
      <c r="J184" s="15">
        <v>2</v>
      </c>
    </row>
    <row r="185" spans="1:10" ht="42" customHeight="1">
      <c r="A185" s="10"/>
      <c r="B185" s="11"/>
      <c r="C185" s="32" t="s">
        <v>75</v>
      </c>
      <c r="D185" s="33"/>
      <c r="E185" s="12" t="s">
        <v>15</v>
      </c>
      <c r="F185" s="13">
        <v>1</v>
      </c>
      <c r="G185" s="14">
        <f>+G186+G188</f>
        <v>0</v>
      </c>
      <c r="H185" s="2"/>
      <c r="I185" s="15">
        <v>176</v>
      </c>
      <c r="J185" s="15">
        <v>3</v>
      </c>
    </row>
    <row r="186" spans="1:10" ht="42" customHeight="1">
      <c r="A186" s="10"/>
      <c r="B186" s="11"/>
      <c r="C186" s="11"/>
      <c r="D186" s="19" t="s">
        <v>75</v>
      </c>
      <c r="E186" s="12" t="s">
        <v>15</v>
      </c>
      <c r="F186" s="13">
        <v>1</v>
      </c>
      <c r="G186" s="14">
        <f>+G187</f>
        <v>0</v>
      </c>
      <c r="H186" s="2"/>
      <c r="I186" s="15">
        <v>177</v>
      </c>
      <c r="J186" s="15">
        <v>4</v>
      </c>
    </row>
    <row r="187" spans="1:10" ht="42" customHeight="1">
      <c r="A187" s="10"/>
      <c r="B187" s="11"/>
      <c r="C187" s="11"/>
      <c r="D187" s="19" t="s">
        <v>76</v>
      </c>
      <c r="E187" s="12" t="s">
        <v>29</v>
      </c>
      <c r="F187" s="13">
        <v>130</v>
      </c>
      <c r="G187" s="20"/>
      <c r="H187" s="2"/>
      <c r="I187" s="15">
        <v>178</v>
      </c>
      <c r="J187" s="15">
        <v>4</v>
      </c>
    </row>
    <row r="188" spans="1:10" ht="42" customHeight="1">
      <c r="A188" s="10"/>
      <c r="B188" s="11"/>
      <c r="C188" s="11"/>
      <c r="D188" s="19" t="s">
        <v>77</v>
      </c>
      <c r="E188" s="12" t="s">
        <v>15</v>
      </c>
      <c r="F188" s="13">
        <v>1</v>
      </c>
      <c r="G188" s="14">
        <f>+G189+G190+G191</f>
        <v>0</v>
      </c>
      <c r="H188" s="2"/>
      <c r="I188" s="15">
        <v>179</v>
      </c>
      <c r="J188" s="15">
        <v>4</v>
      </c>
    </row>
    <row r="189" spans="1:10" ht="42" customHeight="1">
      <c r="A189" s="10"/>
      <c r="B189" s="11"/>
      <c r="C189" s="11"/>
      <c r="D189" s="19" t="s">
        <v>35</v>
      </c>
      <c r="E189" s="12" t="s">
        <v>21</v>
      </c>
      <c r="F189" s="13">
        <v>580</v>
      </c>
      <c r="G189" s="20"/>
      <c r="H189" s="2"/>
      <c r="I189" s="15">
        <v>180</v>
      </c>
      <c r="J189" s="15">
        <v>4</v>
      </c>
    </row>
    <row r="190" spans="1:10" ht="42" customHeight="1">
      <c r="A190" s="10"/>
      <c r="B190" s="11"/>
      <c r="C190" s="11"/>
      <c r="D190" s="19" t="s">
        <v>36</v>
      </c>
      <c r="E190" s="12" t="s">
        <v>21</v>
      </c>
      <c r="F190" s="13">
        <v>522</v>
      </c>
      <c r="G190" s="20"/>
      <c r="H190" s="2"/>
      <c r="I190" s="15">
        <v>181</v>
      </c>
      <c r="J190" s="15">
        <v>4</v>
      </c>
    </row>
    <row r="191" spans="1:10" ht="42" customHeight="1">
      <c r="A191" s="10"/>
      <c r="B191" s="11"/>
      <c r="C191" s="11"/>
      <c r="D191" s="19" t="s">
        <v>199</v>
      </c>
      <c r="E191" s="12" t="s">
        <v>21</v>
      </c>
      <c r="F191" s="13">
        <v>30</v>
      </c>
      <c r="G191" s="20"/>
      <c r="H191" s="2"/>
      <c r="I191" s="15">
        <v>182</v>
      </c>
      <c r="J191" s="15">
        <v>4</v>
      </c>
    </row>
    <row r="192" spans="1:10" ht="42" customHeight="1">
      <c r="A192" s="37" t="s">
        <v>78</v>
      </c>
      <c r="B192" s="38"/>
      <c r="C192" s="38"/>
      <c r="D192" s="33"/>
      <c r="E192" s="12" t="s">
        <v>15</v>
      </c>
      <c r="F192" s="13">
        <v>1</v>
      </c>
      <c r="G192" s="14">
        <f>+G193+G258</f>
        <v>0</v>
      </c>
      <c r="H192" s="2"/>
      <c r="I192" s="15">
        <v>183</v>
      </c>
      <c r="J192" s="15"/>
    </row>
    <row r="193" spans="1:10" ht="42" customHeight="1">
      <c r="A193" s="37" t="s">
        <v>79</v>
      </c>
      <c r="B193" s="38"/>
      <c r="C193" s="38"/>
      <c r="D193" s="33"/>
      <c r="E193" s="12" t="s">
        <v>15</v>
      </c>
      <c r="F193" s="13">
        <v>1</v>
      </c>
      <c r="G193" s="14">
        <f>+G194+G195+G253</f>
        <v>0</v>
      </c>
      <c r="H193" s="2"/>
      <c r="I193" s="15">
        <v>184</v>
      </c>
      <c r="J193" s="15">
        <v>200</v>
      </c>
    </row>
    <row r="194" spans="1:10" ht="42" customHeight="1">
      <c r="A194" s="37" t="s">
        <v>80</v>
      </c>
      <c r="B194" s="38"/>
      <c r="C194" s="38"/>
      <c r="D194" s="33"/>
      <c r="E194" s="12" t="s">
        <v>15</v>
      </c>
      <c r="F194" s="13">
        <v>1</v>
      </c>
      <c r="G194" s="20"/>
      <c r="H194" s="2"/>
      <c r="I194" s="15">
        <v>185</v>
      </c>
      <c r="J194" s="15"/>
    </row>
    <row r="195" spans="1:10" ht="42" customHeight="1">
      <c r="A195" s="37" t="s">
        <v>81</v>
      </c>
      <c r="B195" s="38"/>
      <c r="C195" s="38"/>
      <c r="D195" s="33"/>
      <c r="E195" s="12" t="s">
        <v>15</v>
      </c>
      <c r="F195" s="13">
        <v>1</v>
      </c>
      <c r="G195" s="14">
        <f>+G196</f>
        <v>0</v>
      </c>
      <c r="H195" s="2"/>
      <c r="I195" s="15">
        <v>186</v>
      </c>
      <c r="J195" s="15">
        <v>1</v>
      </c>
    </row>
    <row r="196" spans="1:10" ht="42" customHeight="1">
      <c r="A196" s="10"/>
      <c r="B196" s="32" t="s">
        <v>82</v>
      </c>
      <c r="C196" s="38"/>
      <c r="D196" s="33"/>
      <c r="E196" s="12" t="s">
        <v>15</v>
      </c>
      <c r="F196" s="13">
        <v>1</v>
      </c>
      <c r="G196" s="14">
        <f>+G197+G248</f>
        <v>0</v>
      </c>
      <c r="H196" s="2"/>
      <c r="I196" s="15">
        <v>187</v>
      </c>
      <c r="J196" s="15">
        <v>2</v>
      </c>
    </row>
    <row r="197" spans="1:10" ht="42" customHeight="1">
      <c r="A197" s="10"/>
      <c r="B197" s="11"/>
      <c r="C197" s="32" t="s">
        <v>82</v>
      </c>
      <c r="D197" s="33"/>
      <c r="E197" s="12" t="s">
        <v>15</v>
      </c>
      <c r="F197" s="13">
        <v>1</v>
      </c>
      <c r="G197" s="14">
        <f>+G198+G224+G233</f>
        <v>0</v>
      </c>
      <c r="H197" s="2"/>
      <c r="I197" s="15">
        <v>188</v>
      </c>
      <c r="J197" s="15">
        <v>3</v>
      </c>
    </row>
    <row r="198" spans="1:10" ht="42" customHeight="1">
      <c r="A198" s="10"/>
      <c r="B198" s="11"/>
      <c r="C198" s="11"/>
      <c r="D198" s="19" t="s">
        <v>83</v>
      </c>
      <c r="E198" s="12" t="s">
        <v>15</v>
      </c>
      <c r="F198" s="13">
        <v>1</v>
      </c>
      <c r="G198" s="14">
        <f>+G199+G200+G201+G202+G203+G204+G205+G206+G207+G208+G209+G210+G211+G212+G213+G214+G215+G216+G217+G218+G219+G220+G221+G222+G223</f>
        <v>0</v>
      </c>
      <c r="H198" s="2"/>
      <c r="I198" s="15">
        <v>189</v>
      </c>
      <c r="J198" s="15">
        <v>4</v>
      </c>
    </row>
    <row r="199" spans="1:10" ht="42" customHeight="1">
      <c r="A199" s="10"/>
      <c r="B199" s="11"/>
      <c r="C199" s="11"/>
      <c r="D199" s="19" t="s">
        <v>84</v>
      </c>
      <c r="E199" s="12" t="s">
        <v>32</v>
      </c>
      <c r="F199" s="13">
        <v>3</v>
      </c>
      <c r="G199" s="20"/>
      <c r="H199" s="2"/>
      <c r="I199" s="15">
        <v>190</v>
      </c>
      <c r="J199" s="15">
        <v>4</v>
      </c>
    </row>
    <row r="200" spans="1:10" ht="42" customHeight="1">
      <c r="A200" s="10"/>
      <c r="B200" s="11"/>
      <c r="C200" s="11"/>
      <c r="D200" s="19" t="s">
        <v>85</v>
      </c>
      <c r="E200" s="12" t="s">
        <v>32</v>
      </c>
      <c r="F200" s="13">
        <v>5</v>
      </c>
      <c r="G200" s="20"/>
      <c r="H200" s="2"/>
      <c r="I200" s="15">
        <v>191</v>
      </c>
      <c r="J200" s="15">
        <v>4</v>
      </c>
    </row>
    <row r="201" spans="1:10" ht="42" customHeight="1">
      <c r="A201" s="10"/>
      <c r="B201" s="11"/>
      <c r="C201" s="11"/>
      <c r="D201" s="19" t="s">
        <v>86</v>
      </c>
      <c r="E201" s="12" t="s">
        <v>32</v>
      </c>
      <c r="F201" s="13">
        <v>2</v>
      </c>
      <c r="G201" s="20"/>
      <c r="H201" s="2"/>
      <c r="I201" s="15">
        <v>192</v>
      </c>
      <c r="J201" s="15">
        <v>4</v>
      </c>
    </row>
    <row r="202" spans="1:10" ht="42" customHeight="1">
      <c r="A202" s="10"/>
      <c r="B202" s="11"/>
      <c r="C202" s="11"/>
      <c r="D202" s="19" t="s">
        <v>87</v>
      </c>
      <c r="E202" s="12" t="s">
        <v>32</v>
      </c>
      <c r="F202" s="13">
        <v>9</v>
      </c>
      <c r="G202" s="20"/>
      <c r="H202" s="2"/>
      <c r="I202" s="15">
        <v>193</v>
      </c>
      <c r="J202" s="15">
        <v>4</v>
      </c>
    </row>
    <row r="203" spans="1:10" ht="42" customHeight="1">
      <c r="A203" s="10"/>
      <c r="B203" s="11"/>
      <c r="C203" s="11"/>
      <c r="D203" s="19" t="s">
        <v>88</v>
      </c>
      <c r="E203" s="12" t="s">
        <v>32</v>
      </c>
      <c r="F203" s="13">
        <v>4</v>
      </c>
      <c r="G203" s="20"/>
      <c r="H203" s="2"/>
      <c r="I203" s="15">
        <v>194</v>
      </c>
      <c r="J203" s="15">
        <v>4</v>
      </c>
    </row>
    <row r="204" spans="1:10" ht="42" customHeight="1">
      <c r="A204" s="10"/>
      <c r="B204" s="11"/>
      <c r="C204" s="11"/>
      <c r="D204" s="19" t="s">
        <v>89</v>
      </c>
      <c r="E204" s="12" t="s">
        <v>32</v>
      </c>
      <c r="F204" s="13">
        <v>7</v>
      </c>
      <c r="G204" s="20"/>
      <c r="H204" s="2"/>
      <c r="I204" s="15">
        <v>195</v>
      </c>
      <c r="J204" s="15">
        <v>4</v>
      </c>
    </row>
    <row r="205" spans="1:10" ht="42" customHeight="1">
      <c r="A205" s="10"/>
      <c r="B205" s="11"/>
      <c r="C205" s="11"/>
      <c r="D205" s="19" t="s">
        <v>90</v>
      </c>
      <c r="E205" s="12" t="s">
        <v>32</v>
      </c>
      <c r="F205" s="13">
        <v>4</v>
      </c>
      <c r="G205" s="20"/>
      <c r="H205" s="2"/>
      <c r="I205" s="15">
        <v>196</v>
      </c>
      <c r="J205" s="15">
        <v>4</v>
      </c>
    </row>
    <row r="206" spans="1:10" ht="42" customHeight="1">
      <c r="A206" s="10"/>
      <c r="B206" s="11"/>
      <c r="C206" s="11"/>
      <c r="D206" s="19" t="s">
        <v>91</v>
      </c>
      <c r="E206" s="12" t="s">
        <v>32</v>
      </c>
      <c r="F206" s="13">
        <v>4</v>
      </c>
      <c r="G206" s="20"/>
      <c r="H206" s="2"/>
      <c r="I206" s="15">
        <v>197</v>
      </c>
      <c r="J206" s="15">
        <v>4</v>
      </c>
    </row>
    <row r="207" spans="1:10" ht="42" customHeight="1">
      <c r="A207" s="10"/>
      <c r="B207" s="11"/>
      <c r="C207" s="11"/>
      <c r="D207" s="19" t="s">
        <v>92</v>
      </c>
      <c r="E207" s="12" t="s">
        <v>32</v>
      </c>
      <c r="F207" s="13">
        <v>7</v>
      </c>
      <c r="G207" s="20"/>
      <c r="H207" s="2"/>
      <c r="I207" s="15">
        <v>198</v>
      </c>
      <c r="J207" s="15">
        <v>4</v>
      </c>
    </row>
    <row r="208" spans="1:10" ht="42" customHeight="1">
      <c r="A208" s="10"/>
      <c r="B208" s="11"/>
      <c r="C208" s="11"/>
      <c r="D208" s="19" t="s">
        <v>93</v>
      </c>
      <c r="E208" s="12" t="s">
        <v>32</v>
      </c>
      <c r="F208" s="13">
        <v>10</v>
      </c>
      <c r="G208" s="20"/>
      <c r="H208" s="2"/>
      <c r="I208" s="15">
        <v>199</v>
      </c>
      <c r="J208" s="15">
        <v>4</v>
      </c>
    </row>
    <row r="209" spans="1:10" ht="42" customHeight="1">
      <c r="A209" s="10"/>
      <c r="B209" s="11"/>
      <c r="C209" s="11"/>
      <c r="D209" s="19" t="s">
        <v>94</v>
      </c>
      <c r="E209" s="12" t="s">
        <v>32</v>
      </c>
      <c r="F209" s="13">
        <v>7</v>
      </c>
      <c r="G209" s="20"/>
      <c r="H209" s="2"/>
      <c r="I209" s="15">
        <v>200</v>
      </c>
      <c r="J209" s="15">
        <v>4</v>
      </c>
    </row>
    <row r="210" spans="1:10" ht="42" customHeight="1">
      <c r="A210" s="10"/>
      <c r="B210" s="11"/>
      <c r="C210" s="11"/>
      <c r="D210" s="19" t="s">
        <v>95</v>
      </c>
      <c r="E210" s="12" t="s">
        <v>32</v>
      </c>
      <c r="F210" s="13">
        <v>2</v>
      </c>
      <c r="G210" s="20"/>
      <c r="H210" s="2"/>
      <c r="I210" s="15">
        <v>201</v>
      </c>
      <c r="J210" s="15">
        <v>4</v>
      </c>
    </row>
    <row r="211" spans="1:10" ht="42" customHeight="1">
      <c r="A211" s="10"/>
      <c r="B211" s="11"/>
      <c r="C211" s="11"/>
      <c r="D211" s="19" t="s">
        <v>96</v>
      </c>
      <c r="E211" s="12" t="s">
        <v>32</v>
      </c>
      <c r="F211" s="13">
        <v>4</v>
      </c>
      <c r="G211" s="20"/>
      <c r="H211" s="2"/>
      <c r="I211" s="15">
        <v>202</v>
      </c>
      <c r="J211" s="15">
        <v>4</v>
      </c>
    </row>
    <row r="212" spans="1:10" ht="42" customHeight="1">
      <c r="A212" s="10"/>
      <c r="B212" s="11"/>
      <c r="C212" s="11"/>
      <c r="D212" s="19" t="s">
        <v>97</v>
      </c>
      <c r="E212" s="12" t="s">
        <v>32</v>
      </c>
      <c r="F212" s="13">
        <v>3</v>
      </c>
      <c r="G212" s="20"/>
      <c r="H212" s="2"/>
      <c r="I212" s="15">
        <v>203</v>
      </c>
      <c r="J212" s="15">
        <v>4</v>
      </c>
    </row>
    <row r="213" spans="1:10" ht="42" customHeight="1">
      <c r="A213" s="10"/>
      <c r="B213" s="11"/>
      <c r="C213" s="11"/>
      <c r="D213" s="19" t="s">
        <v>98</v>
      </c>
      <c r="E213" s="12" t="s">
        <v>32</v>
      </c>
      <c r="F213" s="13">
        <v>3</v>
      </c>
      <c r="G213" s="20"/>
      <c r="H213" s="2"/>
      <c r="I213" s="15">
        <v>204</v>
      </c>
      <c r="J213" s="15">
        <v>4</v>
      </c>
    </row>
    <row r="214" spans="1:10" ht="42" customHeight="1">
      <c r="A214" s="10"/>
      <c r="B214" s="11"/>
      <c r="C214" s="11"/>
      <c r="D214" s="19" t="s">
        <v>99</v>
      </c>
      <c r="E214" s="12" t="s">
        <v>32</v>
      </c>
      <c r="F214" s="13">
        <v>4</v>
      </c>
      <c r="G214" s="20"/>
      <c r="H214" s="2"/>
      <c r="I214" s="15">
        <v>205</v>
      </c>
      <c r="J214" s="15">
        <v>4</v>
      </c>
    </row>
    <row r="215" spans="1:10" ht="42" customHeight="1">
      <c r="A215" s="10"/>
      <c r="B215" s="11"/>
      <c r="C215" s="11"/>
      <c r="D215" s="19" t="s">
        <v>100</v>
      </c>
      <c r="E215" s="12" t="s">
        <v>32</v>
      </c>
      <c r="F215" s="13">
        <v>4</v>
      </c>
      <c r="G215" s="20"/>
      <c r="H215" s="2"/>
      <c r="I215" s="15">
        <v>206</v>
      </c>
      <c r="J215" s="15">
        <v>4</v>
      </c>
    </row>
    <row r="216" spans="1:10" ht="42" customHeight="1">
      <c r="A216" s="10"/>
      <c r="B216" s="11"/>
      <c r="C216" s="11"/>
      <c r="D216" s="19" t="s">
        <v>101</v>
      </c>
      <c r="E216" s="12" t="s">
        <v>32</v>
      </c>
      <c r="F216" s="13">
        <v>2</v>
      </c>
      <c r="G216" s="20"/>
      <c r="H216" s="2"/>
      <c r="I216" s="15">
        <v>207</v>
      </c>
      <c r="J216" s="15">
        <v>4</v>
      </c>
    </row>
    <row r="217" spans="1:10" ht="42" customHeight="1">
      <c r="A217" s="10"/>
      <c r="B217" s="11"/>
      <c r="C217" s="11"/>
      <c r="D217" s="19" t="s">
        <v>102</v>
      </c>
      <c r="E217" s="12" t="s">
        <v>32</v>
      </c>
      <c r="F217" s="13">
        <v>2</v>
      </c>
      <c r="G217" s="20"/>
      <c r="H217" s="2"/>
      <c r="I217" s="15">
        <v>208</v>
      </c>
      <c r="J217" s="15">
        <v>4</v>
      </c>
    </row>
    <row r="218" spans="1:10" ht="42" customHeight="1">
      <c r="A218" s="10"/>
      <c r="B218" s="11"/>
      <c r="C218" s="11"/>
      <c r="D218" s="19" t="s">
        <v>103</v>
      </c>
      <c r="E218" s="12" t="s">
        <v>32</v>
      </c>
      <c r="F218" s="13">
        <v>1</v>
      </c>
      <c r="G218" s="20"/>
      <c r="H218" s="2"/>
      <c r="I218" s="15">
        <v>209</v>
      </c>
      <c r="J218" s="15">
        <v>4</v>
      </c>
    </row>
    <row r="219" spans="1:10" ht="42" customHeight="1">
      <c r="A219" s="10"/>
      <c r="B219" s="11"/>
      <c r="C219" s="11"/>
      <c r="D219" s="19" t="s">
        <v>104</v>
      </c>
      <c r="E219" s="12" t="s">
        <v>32</v>
      </c>
      <c r="F219" s="13">
        <v>1</v>
      </c>
      <c r="G219" s="20"/>
      <c r="H219" s="2"/>
      <c r="I219" s="15">
        <v>210</v>
      </c>
      <c r="J219" s="15">
        <v>4</v>
      </c>
    </row>
    <row r="220" spans="1:10" ht="42" customHeight="1">
      <c r="A220" s="10"/>
      <c r="B220" s="11"/>
      <c r="C220" s="11"/>
      <c r="D220" s="19" t="s">
        <v>105</v>
      </c>
      <c r="E220" s="12" t="s">
        <v>32</v>
      </c>
      <c r="F220" s="13">
        <v>1</v>
      </c>
      <c r="G220" s="20"/>
      <c r="H220" s="2"/>
      <c r="I220" s="15">
        <v>211</v>
      </c>
      <c r="J220" s="15">
        <v>4</v>
      </c>
    </row>
    <row r="221" spans="1:10" ht="42" customHeight="1">
      <c r="A221" s="10"/>
      <c r="B221" s="11"/>
      <c r="C221" s="11"/>
      <c r="D221" s="19" t="s">
        <v>106</v>
      </c>
      <c r="E221" s="12" t="s">
        <v>32</v>
      </c>
      <c r="F221" s="13">
        <v>2</v>
      </c>
      <c r="G221" s="20"/>
      <c r="H221" s="2"/>
      <c r="I221" s="15">
        <v>212</v>
      </c>
      <c r="J221" s="15">
        <v>4</v>
      </c>
    </row>
    <row r="222" spans="1:10" ht="42" customHeight="1">
      <c r="A222" s="10"/>
      <c r="B222" s="11"/>
      <c r="C222" s="11"/>
      <c r="D222" s="19" t="s">
        <v>107</v>
      </c>
      <c r="E222" s="12" t="s">
        <v>32</v>
      </c>
      <c r="F222" s="13">
        <v>1</v>
      </c>
      <c r="G222" s="20"/>
      <c r="H222" s="2"/>
      <c r="I222" s="15">
        <v>213</v>
      </c>
      <c r="J222" s="15">
        <v>4</v>
      </c>
    </row>
    <row r="223" spans="1:10" ht="42" customHeight="1">
      <c r="A223" s="10"/>
      <c r="B223" s="11"/>
      <c r="C223" s="11"/>
      <c r="D223" s="19" t="s">
        <v>108</v>
      </c>
      <c r="E223" s="12" t="s">
        <v>32</v>
      </c>
      <c r="F223" s="13">
        <v>1</v>
      </c>
      <c r="G223" s="20"/>
      <c r="H223" s="2"/>
      <c r="I223" s="15">
        <v>214</v>
      </c>
      <c r="J223" s="15">
        <v>4</v>
      </c>
    </row>
    <row r="224" spans="1:10" ht="42" customHeight="1">
      <c r="A224" s="10"/>
      <c r="B224" s="11"/>
      <c r="C224" s="11"/>
      <c r="D224" s="19" t="s">
        <v>109</v>
      </c>
      <c r="E224" s="12" t="s">
        <v>15</v>
      </c>
      <c r="F224" s="13">
        <v>1</v>
      </c>
      <c r="G224" s="14">
        <f>+G225+G226+G227+G228+G229+G230+G231+G232</f>
        <v>0</v>
      </c>
      <c r="H224" s="2"/>
      <c r="I224" s="15">
        <v>215</v>
      </c>
      <c r="J224" s="15">
        <v>4</v>
      </c>
    </row>
    <row r="225" spans="1:10" ht="42" customHeight="1">
      <c r="A225" s="10"/>
      <c r="B225" s="11"/>
      <c r="C225" s="11"/>
      <c r="D225" s="19" t="s">
        <v>110</v>
      </c>
      <c r="E225" s="12" t="s">
        <v>32</v>
      </c>
      <c r="F225" s="13">
        <v>2</v>
      </c>
      <c r="G225" s="20"/>
      <c r="H225" s="2"/>
      <c r="I225" s="15">
        <v>216</v>
      </c>
      <c r="J225" s="15">
        <v>4</v>
      </c>
    </row>
    <row r="226" spans="1:10" ht="42" customHeight="1">
      <c r="A226" s="10"/>
      <c r="B226" s="11"/>
      <c r="C226" s="11"/>
      <c r="D226" s="19" t="s">
        <v>111</v>
      </c>
      <c r="E226" s="12" t="s">
        <v>32</v>
      </c>
      <c r="F226" s="13">
        <v>1</v>
      </c>
      <c r="G226" s="20"/>
      <c r="H226" s="2"/>
      <c r="I226" s="15">
        <v>217</v>
      </c>
      <c r="J226" s="15">
        <v>4</v>
      </c>
    </row>
    <row r="227" spans="1:10" ht="42" customHeight="1">
      <c r="A227" s="10"/>
      <c r="B227" s="11"/>
      <c r="C227" s="11"/>
      <c r="D227" s="19" t="s">
        <v>112</v>
      </c>
      <c r="E227" s="12" t="s">
        <v>32</v>
      </c>
      <c r="F227" s="13">
        <v>1</v>
      </c>
      <c r="G227" s="20"/>
      <c r="H227" s="2"/>
      <c r="I227" s="15">
        <v>218</v>
      </c>
      <c r="J227" s="15">
        <v>4</v>
      </c>
    </row>
    <row r="228" spans="1:10" ht="42" customHeight="1">
      <c r="A228" s="10"/>
      <c r="B228" s="11"/>
      <c r="C228" s="11"/>
      <c r="D228" s="19" t="s">
        <v>113</v>
      </c>
      <c r="E228" s="12" t="s">
        <v>32</v>
      </c>
      <c r="F228" s="13">
        <v>1</v>
      </c>
      <c r="G228" s="20"/>
      <c r="H228" s="2"/>
      <c r="I228" s="15">
        <v>219</v>
      </c>
      <c r="J228" s="15">
        <v>4</v>
      </c>
    </row>
    <row r="229" spans="1:10" ht="42" customHeight="1">
      <c r="A229" s="10"/>
      <c r="B229" s="11"/>
      <c r="C229" s="11"/>
      <c r="D229" s="19" t="s">
        <v>114</v>
      </c>
      <c r="E229" s="12" t="s">
        <v>32</v>
      </c>
      <c r="F229" s="13">
        <v>4</v>
      </c>
      <c r="G229" s="20"/>
      <c r="H229" s="2"/>
      <c r="I229" s="15">
        <v>220</v>
      </c>
      <c r="J229" s="15">
        <v>4</v>
      </c>
    </row>
    <row r="230" spans="1:10" ht="42" customHeight="1">
      <c r="A230" s="10"/>
      <c r="B230" s="11"/>
      <c r="C230" s="11"/>
      <c r="D230" s="19" t="s">
        <v>115</v>
      </c>
      <c r="E230" s="12" t="s">
        <v>32</v>
      </c>
      <c r="F230" s="13">
        <v>1</v>
      </c>
      <c r="G230" s="20"/>
      <c r="H230" s="2"/>
      <c r="I230" s="15">
        <v>221</v>
      </c>
      <c r="J230" s="15">
        <v>4</v>
      </c>
    </row>
    <row r="231" spans="1:10" ht="42" customHeight="1">
      <c r="A231" s="10"/>
      <c r="B231" s="11"/>
      <c r="C231" s="11"/>
      <c r="D231" s="19" t="s">
        <v>116</v>
      </c>
      <c r="E231" s="12" t="s">
        <v>32</v>
      </c>
      <c r="F231" s="13">
        <v>2</v>
      </c>
      <c r="G231" s="20"/>
      <c r="H231" s="2"/>
      <c r="I231" s="15">
        <v>222</v>
      </c>
      <c r="J231" s="15">
        <v>4</v>
      </c>
    </row>
    <row r="232" spans="1:10" ht="42" customHeight="1">
      <c r="A232" s="10"/>
      <c r="B232" s="11"/>
      <c r="C232" s="11"/>
      <c r="D232" s="19" t="s">
        <v>117</v>
      </c>
      <c r="E232" s="12" t="s">
        <v>32</v>
      </c>
      <c r="F232" s="13">
        <v>1</v>
      </c>
      <c r="G232" s="20"/>
      <c r="H232" s="2"/>
      <c r="I232" s="15">
        <v>223</v>
      </c>
      <c r="J232" s="15">
        <v>4</v>
      </c>
    </row>
    <row r="233" spans="1:10" ht="42" customHeight="1">
      <c r="A233" s="10"/>
      <c r="B233" s="11"/>
      <c r="C233" s="11"/>
      <c r="D233" s="19" t="s">
        <v>118</v>
      </c>
      <c r="E233" s="12" t="s">
        <v>15</v>
      </c>
      <c r="F233" s="13">
        <v>1</v>
      </c>
      <c r="G233" s="14">
        <f>+G234+G235+G236+G237+G238+G239+G240+G241+G242+G243+G244+G245+G246+G247</f>
        <v>0</v>
      </c>
      <c r="H233" s="2"/>
      <c r="I233" s="15">
        <v>224</v>
      </c>
      <c r="J233" s="15">
        <v>4</v>
      </c>
    </row>
    <row r="234" spans="1:10" ht="42" customHeight="1">
      <c r="A234" s="10"/>
      <c r="B234" s="11"/>
      <c r="C234" s="11"/>
      <c r="D234" s="19" t="s">
        <v>119</v>
      </c>
      <c r="E234" s="12" t="s">
        <v>32</v>
      </c>
      <c r="F234" s="13">
        <v>1</v>
      </c>
      <c r="G234" s="20"/>
      <c r="H234" s="2"/>
      <c r="I234" s="15">
        <v>225</v>
      </c>
      <c r="J234" s="15">
        <v>4</v>
      </c>
    </row>
    <row r="235" spans="1:10" ht="42" customHeight="1">
      <c r="A235" s="10"/>
      <c r="B235" s="11"/>
      <c r="C235" s="11"/>
      <c r="D235" s="19" t="s">
        <v>120</v>
      </c>
      <c r="E235" s="12" t="s">
        <v>32</v>
      </c>
      <c r="F235" s="13">
        <v>3</v>
      </c>
      <c r="G235" s="20"/>
      <c r="H235" s="2"/>
      <c r="I235" s="15">
        <v>226</v>
      </c>
      <c r="J235" s="15">
        <v>4</v>
      </c>
    </row>
    <row r="236" spans="1:10" ht="42" customHeight="1">
      <c r="A236" s="10"/>
      <c r="B236" s="11"/>
      <c r="C236" s="11"/>
      <c r="D236" s="19" t="s">
        <v>121</v>
      </c>
      <c r="E236" s="12" t="s">
        <v>32</v>
      </c>
      <c r="F236" s="13">
        <v>2</v>
      </c>
      <c r="G236" s="20"/>
      <c r="H236" s="2"/>
      <c r="I236" s="15">
        <v>227</v>
      </c>
      <c r="J236" s="15">
        <v>4</v>
      </c>
    </row>
    <row r="237" spans="1:10" ht="42" customHeight="1">
      <c r="A237" s="10"/>
      <c r="B237" s="11"/>
      <c r="C237" s="11"/>
      <c r="D237" s="19" t="s">
        <v>122</v>
      </c>
      <c r="E237" s="12" t="s">
        <v>32</v>
      </c>
      <c r="F237" s="13">
        <v>3</v>
      </c>
      <c r="G237" s="20"/>
      <c r="H237" s="2"/>
      <c r="I237" s="15">
        <v>228</v>
      </c>
      <c r="J237" s="15">
        <v>4</v>
      </c>
    </row>
    <row r="238" spans="1:10" ht="42" customHeight="1">
      <c r="A238" s="10"/>
      <c r="B238" s="11"/>
      <c r="C238" s="11"/>
      <c r="D238" s="19" t="s">
        <v>123</v>
      </c>
      <c r="E238" s="12" t="s">
        <v>32</v>
      </c>
      <c r="F238" s="13">
        <v>1</v>
      </c>
      <c r="G238" s="20"/>
      <c r="H238" s="2"/>
      <c r="I238" s="15">
        <v>229</v>
      </c>
      <c r="J238" s="15">
        <v>4</v>
      </c>
    </row>
    <row r="239" spans="1:10" ht="42" customHeight="1">
      <c r="A239" s="10"/>
      <c r="B239" s="11"/>
      <c r="C239" s="11"/>
      <c r="D239" s="19" t="s">
        <v>124</v>
      </c>
      <c r="E239" s="12" t="s">
        <v>32</v>
      </c>
      <c r="F239" s="13">
        <v>1</v>
      </c>
      <c r="G239" s="20"/>
      <c r="H239" s="2"/>
      <c r="I239" s="15">
        <v>230</v>
      </c>
      <c r="J239" s="15">
        <v>4</v>
      </c>
    </row>
    <row r="240" spans="1:10" ht="42" customHeight="1">
      <c r="A240" s="10"/>
      <c r="B240" s="11"/>
      <c r="C240" s="11"/>
      <c r="D240" s="19" t="s">
        <v>125</v>
      </c>
      <c r="E240" s="12" t="s">
        <v>32</v>
      </c>
      <c r="F240" s="13">
        <v>4</v>
      </c>
      <c r="G240" s="20"/>
      <c r="H240" s="2"/>
      <c r="I240" s="15">
        <v>231</v>
      </c>
      <c r="J240" s="15">
        <v>4</v>
      </c>
    </row>
    <row r="241" spans="1:10" ht="42" customHeight="1">
      <c r="A241" s="10"/>
      <c r="B241" s="11"/>
      <c r="C241" s="11"/>
      <c r="D241" s="19" t="s">
        <v>126</v>
      </c>
      <c r="E241" s="12" t="s">
        <v>32</v>
      </c>
      <c r="F241" s="13">
        <v>1</v>
      </c>
      <c r="G241" s="20"/>
      <c r="H241" s="2"/>
      <c r="I241" s="15">
        <v>232</v>
      </c>
      <c r="J241" s="15">
        <v>4</v>
      </c>
    </row>
    <row r="242" spans="1:10" ht="42" customHeight="1">
      <c r="A242" s="10"/>
      <c r="B242" s="11"/>
      <c r="C242" s="11"/>
      <c r="D242" s="19" t="s">
        <v>127</v>
      </c>
      <c r="E242" s="12" t="s">
        <v>32</v>
      </c>
      <c r="F242" s="13">
        <v>4</v>
      </c>
      <c r="G242" s="20"/>
      <c r="H242" s="2"/>
      <c r="I242" s="15">
        <v>233</v>
      </c>
      <c r="J242" s="15">
        <v>4</v>
      </c>
    </row>
    <row r="243" spans="1:10" ht="42" customHeight="1">
      <c r="A243" s="10"/>
      <c r="B243" s="11"/>
      <c r="C243" s="11"/>
      <c r="D243" s="19" t="s">
        <v>128</v>
      </c>
      <c r="E243" s="12" t="s">
        <v>32</v>
      </c>
      <c r="F243" s="13">
        <v>1</v>
      </c>
      <c r="G243" s="20"/>
      <c r="H243" s="2"/>
      <c r="I243" s="15">
        <v>234</v>
      </c>
      <c r="J243" s="15">
        <v>4</v>
      </c>
    </row>
    <row r="244" spans="1:10" ht="42" customHeight="1">
      <c r="A244" s="10"/>
      <c r="B244" s="11"/>
      <c r="C244" s="11"/>
      <c r="D244" s="19" t="s">
        <v>129</v>
      </c>
      <c r="E244" s="12" t="s">
        <v>32</v>
      </c>
      <c r="F244" s="13">
        <v>2</v>
      </c>
      <c r="G244" s="20"/>
      <c r="H244" s="2"/>
      <c r="I244" s="15">
        <v>235</v>
      </c>
      <c r="J244" s="15">
        <v>4</v>
      </c>
    </row>
    <row r="245" spans="1:10" ht="42" customHeight="1">
      <c r="A245" s="10"/>
      <c r="B245" s="11"/>
      <c r="C245" s="11"/>
      <c r="D245" s="19" t="s">
        <v>130</v>
      </c>
      <c r="E245" s="12" t="s">
        <v>32</v>
      </c>
      <c r="F245" s="13">
        <v>1</v>
      </c>
      <c r="G245" s="20"/>
      <c r="H245" s="2"/>
      <c r="I245" s="15">
        <v>236</v>
      </c>
      <c r="J245" s="15">
        <v>4</v>
      </c>
    </row>
    <row r="246" spans="1:10" ht="42" customHeight="1">
      <c r="A246" s="10"/>
      <c r="B246" s="11"/>
      <c r="C246" s="11"/>
      <c r="D246" s="19" t="s">
        <v>131</v>
      </c>
      <c r="E246" s="12" t="s">
        <v>32</v>
      </c>
      <c r="F246" s="13">
        <v>2</v>
      </c>
      <c r="G246" s="20"/>
      <c r="H246" s="2"/>
      <c r="I246" s="15">
        <v>237</v>
      </c>
      <c r="J246" s="15">
        <v>4</v>
      </c>
    </row>
    <row r="247" spans="1:10" ht="42" customHeight="1">
      <c r="A247" s="10"/>
      <c r="B247" s="11"/>
      <c r="C247" s="11"/>
      <c r="D247" s="19" t="s">
        <v>132</v>
      </c>
      <c r="E247" s="12" t="s">
        <v>20</v>
      </c>
      <c r="F247" s="13">
        <v>14.3</v>
      </c>
      <c r="G247" s="20"/>
      <c r="H247" s="2"/>
      <c r="I247" s="15">
        <v>238</v>
      </c>
      <c r="J247" s="15">
        <v>4</v>
      </c>
    </row>
    <row r="248" spans="1:10" ht="42" customHeight="1">
      <c r="A248" s="10"/>
      <c r="B248" s="11"/>
      <c r="C248" s="32" t="s">
        <v>133</v>
      </c>
      <c r="D248" s="33"/>
      <c r="E248" s="12" t="s">
        <v>15</v>
      </c>
      <c r="F248" s="13">
        <v>1</v>
      </c>
      <c r="G248" s="14">
        <f>+G249</f>
        <v>0</v>
      </c>
      <c r="H248" s="2"/>
      <c r="I248" s="15">
        <v>239</v>
      </c>
      <c r="J248" s="15">
        <v>3</v>
      </c>
    </row>
    <row r="249" spans="1:10" ht="42" customHeight="1">
      <c r="A249" s="10"/>
      <c r="B249" s="11"/>
      <c r="C249" s="11"/>
      <c r="D249" s="19" t="s">
        <v>133</v>
      </c>
      <c r="E249" s="12" t="s">
        <v>15</v>
      </c>
      <c r="F249" s="13">
        <v>1</v>
      </c>
      <c r="G249" s="14">
        <f>+G250+G251+G252</f>
        <v>0</v>
      </c>
      <c r="H249" s="2"/>
      <c r="I249" s="15">
        <v>240</v>
      </c>
      <c r="J249" s="15">
        <v>4</v>
      </c>
    </row>
    <row r="250" spans="1:10" ht="42" customHeight="1">
      <c r="A250" s="10"/>
      <c r="B250" s="11"/>
      <c r="C250" s="11"/>
      <c r="D250" s="19" t="s">
        <v>134</v>
      </c>
      <c r="E250" s="12" t="s">
        <v>20</v>
      </c>
      <c r="F250" s="13">
        <v>27.2</v>
      </c>
      <c r="G250" s="20"/>
      <c r="H250" s="2"/>
      <c r="I250" s="15">
        <v>241</v>
      </c>
      <c r="J250" s="15">
        <v>4</v>
      </c>
    </row>
    <row r="251" spans="1:10" ht="42" customHeight="1">
      <c r="A251" s="10"/>
      <c r="B251" s="11"/>
      <c r="C251" s="11"/>
      <c r="D251" s="19" t="s">
        <v>135</v>
      </c>
      <c r="E251" s="12" t="s">
        <v>71</v>
      </c>
      <c r="F251" s="13">
        <v>19.2</v>
      </c>
      <c r="G251" s="20"/>
      <c r="H251" s="2"/>
      <c r="I251" s="15">
        <v>242</v>
      </c>
      <c r="J251" s="15">
        <v>4</v>
      </c>
    </row>
    <row r="252" spans="1:10" ht="42" customHeight="1">
      <c r="A252" s="10"/>
      <c r="B252" s="11"/>
      <c r="C252" s="11"/>
      <c r="D252" s="19" t="s">
        <v>200</v>
      </c>
      <c r="E252" s="12" t="s">
        <v>21</v>
      </c>
      <c r="F252" s="13">
        <v>1896.7</v>
      </c>
      <c r="G252" s="20"/>
      <c r="H252" s="2"/>
      <c r="I252" s="15">
        <v>243</v>
      </c>
      <c r="J252" s="15">
        <v>4</v>
      </c>
    </row>
    <row r="253" spans="1:10" ht="42" customHeight="1">
      <c r="A253" s="37" t="s">
        <v>136</v>
      </c>
      <c r="B253" s="38"/>
      <c r="C253" s="38"/>
      <c r="D253" s="33"/>
      <c r="E253" s="12" t="s">
        <v>15</v>
      </c>
      <c r="F253" s="13">
        <v>1</v>
      </c>
      <c r="G253" s="14">
        <f>+G254</f>
        <v>0</v>
      </c>
      <c r="H253" s="2"/>
      <c r="I253" s="15">
        <v>244</v>
      </c>
      <c r="J253" s="15">
        <v>1</v>
      </c>
    </row>
    <row r="254" spans="1:10" ht="42" customHeight="1">
      <c r="A254" s="10"/>
      <c r="B254" s="32" t="s">
        <v>137</v>
      </c>
      <c r="C254" s="38"/>
      <c r="D254" s="33"/>
      <c r="E254" s="12" t="s">
        <v>15</v>
      </c>
      <c r="F254" s="13">
        <v>1</v>
      </c>
      <c r="G254" s="14">
        <f>+G255</f>
        <v>0</v>
      </c>
      <c r="H254" s="2"/>
      <c r="I254" s="15">
        <v>245</v>
      </c>
      <c r="J254" s="15">
        <v>2</v>
      </c>
    </row>
    <row r="255" spans="1:10" ht="42" customHeight="1">
      <c r="A255" s="10"/>
      <c r="B255" s="11"/>
      <c r="C255" s="32" t="s">
        <v>138</v>
      </c>
      <c r="D255" s="33"/>
      <c r="E255" s="12" t="s">
        <v>15</v>
      </c>
      <c r="F255" s="13">
        <v>1</v>
      </c>
      <c r="G255" s="14">
        <f>+G256</f>
        <v>0</v>
      </c>
      <c r="H255" s="2"/>
      <c r="I255" s="15">
        <v>246</v>
      </c>
      <c r="J255" s="15">
        <v>3</v>
      </c>
    </row>
    <row r="256" spans="1:10" ht="42" customHeight="1">
      <c r="A256" s="10"/>
      <c r="B256" s="11"/>
      <c r="C256" s="11"/>
      <c r="D256" s="19" t="s">
        <v>138</v>
      </c>
      <c r="E256" s="12" t="s">
        <v>15</v>
      </c>
      <c r="F256" s="13">
        <v>1</v>
      </c>
      <c r="G256" s="14">
        <f>+G257</f>
        <v>0</v>
      </c>
      <c r="H256" s="2"/>
      <c r="I256" s="15">
        <v>247</v>
      </c>
      <c r="J256" s="15">
        <v>4</v>
      </c>
    </row>
    <row r="257" spans="1:10" ht="42" customHeight="1">
      <c r="A257" s="10"/>
      <c r="B257" s="11"/>
      <c r="C257" s="11"/>
      <c r="D257" s="19" t="s">
        <v>201</v>
      </c>
      <c r="E257" s="12" t="s">
        <v>139</v>
      </c>
      <c r="F257" s="13">
        <v>1</v>
      </c>
      <c r="G257" s="20"/>
      <c r="H257" s="2"/>
      <c r="I257" s="15">
        <v>248</v>
      </c>
      <c r="J257" s="15">
        <v>4</v>
      </c>
    </row>
    <row r="258" spans="1:10" ht="42" customHeight="1">
      <c r="A258" s="37" t="s">
        <v>140</v>
      </c>
      <c r="B258" s="38"/>
      <c r="C258" s="38"/>
      <c r="D258" s="33"/>
      <c r="E258" s="12" t="s">
        <v>15</v>
      </c>
      <c r="F258" s="13">
        <v>1</v>
      </c>
      <c r="G258" s="20"/>
      <c r="H258" s="2"/>
      <c r="I258" s="15">
        <v>249</v>
      </c>
      <c r="J258" s="15">
        <v>210</v>
      </c>
    </row>
    <row r="259" spans="1:10" ht="42" customHeight="1">
      <c r="A259" s="37" t="s">
        <v>141</v>
      </c>
      <c r="B259" s="38"/>
      <c r="C259" s="38"/>
      <c r="D259" s="33"/>
      <c r="E259" s="12" t="s">
        <v>15</v>
      </c>
      <c r="F259" s="13">
        <v>1</v>
      </c>
      <c r="G259" s="20"/>
      <c r="H259" s="2"/>
      <c r="I259" s="15">
        <v>250</v>
      </c>
      <c r="J259" s="15">
        <v>220</v>
      </c>
    </row>
    <row r="260" spans="1:10" ht="42" customHeight="1">
      <c r="A260" s="39" t="s">
        <v>142</v>
      </c>
      <c r="B260" s="40"/>
      <c r="C260" s="40"/>
      <c r="D260" s="41"/>
      <c r="E260" s="21" t="s">
        <v>15</v>
      </c>
      <c r="F260" s="22">
        <v>1</v>
      </c>
      <c r="G260" s="23">
        <f>+G10+G259</f>
        <v>0</v>
      </c>
      <c r="H260" s="24"/>
      <c r="I260" s="25">
        <v>251</v>
      </c>
      <c r="J260" s="25">
        <v>30</v>
      </c>
    </row>
    <row r="261" spans="1:10" ht="42" customHeight="1">
      <c r="A261" s="34" t="s">
        <v>11</v>
      </c>
      <c r="B261" s="35"/>
      <c r="C261" s="35"/>
      <c r="D261" s="36"/>
      <c r="E261" s="16" t="s">
        <v>12</v>
      </c>
      <c r="F261" s="17" t="s">
        <v>12</v>
      </c>
      <c r="G261" s="18">
        <f>G260</f>
        <v>0</v>
      </c>
      <c r="I261" s="15">
        <v>252</v>
      </c>
      <c r="J261" s="15">
        <v>90</v>
      </c>
    </row>
    <row r="262" spans="1:10" ht="42" customHeight="1"/>
    <row r="263" spans="1:10" ht="42" customHeight="1"/>
  </sheetData>
  <sheetProtection algorithmName="SHA-512" hashValue="9hbeIHQ8Ko36dnrzSV/S8bjnrpRfEsFD1+HyxhWZqgY0IFClY0czvC0YOWmhl6vtjlG6zJmC9K6udkXPRtw3TQ==" saltValue="hRxZwOntBiXoip+Iqp2uNQ==" spinCount="100000" sheet="1" objects="1" scenarios="1"/>
  <mergeCells count="39">
    <mergeCell ref="A260:D260"/>
    <mergeCell ref="C197:D197"/>
    <mergeCell ref="C248:D248"/>
    <mergeCell ref="A253:D253"/>
    <mergeCell ref="B254:D254"/>
    <mergeCell ref="C255:D255"/>
    <mergeCell ref="A258:D258"/>
    <mergeCell ref="A192:D192"/>
    <mergeCell ref="A193:D193"/>
    <mergeCell ref="A194:D194"/>
    <mergeCell ref="A195:D195"/>
    <mergeCell ref="A259:D259"/>
    <mergeCell ref="C113:D113"/>
    <mergeCell ref="B175:D175"/>
    <mergeCell ref="C176:D176"/>
    <mergeCell ref="B184:D184"/>
    <mergeCell ref="C185:D185"/>
    <mergeCell ref="C98:D98"/>
    <mergeCell ref="A261:D261"/>
    <mergeCell ref="A10:D10"/>
    <mergeCell ref="A11:D11"/>
    <mergeCell ref="A12:D12"/>
    <mergeCell ref="B13:D13"/>
    <mergeCell ref="C14:D14"/>
    <mergeCell ref="B62:D62"/>
    <mergeCell ref="C63:D63"/>
    <mergeCell ref="B69:D69"/>
    <mergeCell ref="C70:D70"/>
    <mergeCell ref="B82:D82"/>
    <mergeCell ref="C83:D83"/>
    <mergeCell ref="B196:D196"/>
    <mergeCell ref="C106:D106"/>
    <mergeCell ref="B112:D112"/>
    <mergeCell ref="A9:D9"/>
    <mergeCell ref="F3:G3"/>
    <mergeCell ref="F4:G4"/>
    <mergeCell ref="F5:G5"/>
    <mergeCell ref="A7:G7"/>
    <mergeCell ref="B8:G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kanrisya</cp:lastModifiedBy>
  <cp:lastPrinted>2020-07-17T01:09:45Z</cp:lastPrinted>
  <dcterms:created xsi:type="dcterms:W3CDTF">2020-07-16T00:29:56Z</dcterms:created>
  <dcterms:modified xsi:type="dcterms:W3CDTF">2020-07-17T01:09:56Z</dcterms:modified>
</cp:coreProperties>
</file>